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ulio Borges\Desktop\"/>
    </mc:Choice>
  </mc:AlternateContent>
  <xr:revisionPtr revIDLastSave="0" documentId="13_ncr:1_{0E5E9C99-3459-4E4C-BFFB-4CBC07B193D6}" xr6:coauthVersionLast="47" xr6:coauthVersionMax="47" xr10:uidLastSave="{00000000-0000-0000-0000-000000000000}"/>
  <bookViews>
    <workbookView xWindow="-108" yWindow="-108" windowWidth="23256" windowHeight="12456" activeTab="1" xr2:uid="{3D53D282-183A-453D-996D-511523C10896}"/>
  </bookViews>
  <sheets>
    <sheet name="Dados_observados_mensais" sheetId="1" r:id="rId1"/>
    <sheet name="Dados_obs_projetados_2001_2033" sheetId="3" r:id="rId2"/>
    <sheet name="Premissas_projeções_até_2033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3" l="1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13" i="3"/>
  <c r="M34" i="3"/>
  <c r="M35" i="3"/>
  <c r="H34" i="3"/>
  <c r="I34" i="3"/>
  <c r="J34" i="3"/>
  <c r="K34" i="3"/>
  <c r="H35" i="3"/>
  <c r="I35" i="3"/>
  <c r="J35" i="3"/>
  <c r="K35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O25" i="3" l="1"/>
  <c r="K25" i="3" s="1"/>
  <c r="O24" i="3"/>
  <c r="K24" i="3" s="1"/>
  <c r="O23" i="3"/>
  <c r="O22" i="3"/>
  <c r="O21" i="3"/>
  <c r="E157" i="1"/>
  <c r="E152" i="1"/>
  <c r="E153" i="1"/>
  <c r="E154" i="1"/>
  <c r="E155" i="1"/>
  <c r="E156" i="1"/>
  <c r="K13" i="3"/>
  <c r="I3" i="3"/>
  <c r="J3" i="3"/>
  <c r="I4" i="3"/>
  <c r="J4" i="3"/>
  <c r="I5" i="3"/>
  <c r="J5" i="3"/>
  <c r="I6" i="3"/>
  <c r="J6" i="3"/>
  <c r="I7" i="3"/>
  <c r="J7" i="3"/>
  <c r="I8" i="3"/>
  <c r="J8" i="3"/>
  <c r="I9" i="3"/>
  <c r="J9" i="3"/>
  <c r="I10" i="3"/>
  <c r="J10" i="3"/>
  <c r="I11" i="3"/>
  <c r="J11" i="3"/>
  <c r="I12" i="3"/>
  <c r="J12" i="3"/>
  <c r="I13" i="3"/>
  <c r="J13" i="3"/>
  <c r="I14" i="3"/>
  <c r="J14" i="3"/>
  <c r="K14" i="3"/>
  <c r="I15" i="3"/>
  <c r="J15" i="3"/>
  <c r="K15" i="3"/>
  <c r="I16" i="3"/>
  <c r="J16" i="3"/>
  <c r="K16" i="3"/>
  <c r="I17" i="3"/>
  <c r="J17" i="3"/>
  <c r="K17" i="3"/>
  <c r="I18" i="3"/>
  <c r="J18" i="3"/>
  <c r="K18" i="3"/>
  <c r="I19" i="3"/>
  <c r="J19" i="3"/>
  <c r="K19" i="3"/>
  <c r="I20" i="3"/>
  <c r="J20" i="3"/>
  <c r="K20" i="3"/>
  <c r="I21" i="3"/>
  <c r="J21" i="3"/>
  <c r="K21" i="3"/>
  <c r="I22" i="3"/>
  <c r="J22" i="3"/>
  <c r="K22" i="3"/>
  <c r="J24" i="3"/>
  <c r="I26" i="3"/>
  <c r="J26" i="3"/>
  <c r="K26" i="3"/>
  <c r="I27" i="3"/>
  <c r="J27" i="3"/>
  <c r="K27" i="3"/>
  <c r="I28" i="3"/>
  <c r="J28" i="3"/>
  <c r="K28" i="3"/>
  <c r="I29" i="3"/>
  <c r="J29" i="3"/>
  <c r="K29" i="3"/>
  <c r="I30" i="3"/>
  <c r="J30" i="3"/>
  <c r="K30" i="3"/>
  <c r="I31" i="3"/>
  <c r="J31" i="3"/>
  <c r="K31" i="3"/>
  <c r="I32" i="3"/>
  <c r="J32" i="3"/>
  <c r="K32" i="3"/>
  <c r="I33" i="3"/>
  <c r="J33" i="3"/>
  <c r="K33" i="3"/>
  <c r="H13" i="3"/>
  <c r="H14" i="3"/>
  <c r="H15" i="3"/>
  <c r="H16" i="3"/>
  <c r="H17" i="3"/>
  <c r="H18" i="3"/>
  <c r="H19" i="3"/>
  <c r="H20" i="3"/>
  <c r="H21" i="3"/>
  <c r="H22" i="3"/>
  <c r="H26" i="3"/>
  <c r="H27" i="3"/>
  <c r="H28" i="3"/>
  <c r="H29" i="3"/>
  <c r="H30" i="3"/>
  <c r="H31" i="3"/>
  <c r="H32" i="3"/>
  <c r="H33" i="3"/>
  <c r="M23" i="3"/>
  <c r="M24" i="3"/>
  <c r="E148" i="1"/>
  <c r="E149" i="1"/>
  <c r="E150" i="1"/>
  <c r="E151" i="1"/>
  <c r="H24" i="3" l="1"/>
  <c r="I24" i="3"/>
  <c r="I25" i="3"/>
  <c r="H25" i="3"/>
  <c r="J25" i="3"/>
  <c r="K23" i="3"/>
  <c r="J23" i="3"/>
  <c r="H23" i="3"/>
  <c r="I23" i="3"/>
  <c r="E147" i="1"/>
  <c r="E146" i="1"/>
  <c r="E145" i="1"/>
  <c r="E144" i="1"/>
  <c r="M14" i="3"/>
  <c r="M15" i="3"/>
  <c r="M16" i="3"/>
  <c r="M17" i="3"/>
  <c r="M18" i="3"/>
  <c r="M19" i="3"/>
  <c r="M20" i="3"/>
  <c r="M21" i="3"/>
  <c r="M22" i="3"/>
  <c r="M25" i="3"/>
  <c r="M26" i="3"/>
  <c r="M27" i="3"/>
  <c r="M28" i="3"/>
  <c r="M29" i="3"/>
  <c r="M30" i="3"/>
  <c r="M31" i="3"/>
  <c r="M32" i="3"/>
  <c r="M33" i="3"/>
  <c r="M13" i="3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F152" i="1" l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49" i="1"/>
  <c r="G149" i="1" s="1"/>
  <c r="F150" i="1"/>
  <c r="G150" i="1" s="1"/>
  <c r="F151" i="1"/>
  <c r="G151" i="1" s="1"/>
  <c r="F147" i="1"/>
  <c r="G147" i="1" s="1"/>
  <c r="F148" i="1"/>
  <c r="G148" i="1" s="1"/>
  <c r="F146" i="1"/>
  <c r="G146" i="1" s="1"/>
  <c r="F32" i="1"/>
  <c r="G32" i="1" s="1"/>
  <c r="F40" i="1"/>
  <c r="G40" i="1" s="1"/>
  <c r="F145" i="1"/>
  <c r="G145" i="1" s="1"/>
  <c r="F144" i="1"/>
  <c r="G144" i="1" s="1"/>
  <c r="F139" i="1"/>
  <c r="G139" i="1" s="1"/>
  <c r="F46" i="1"/>
  <c r="G46" i="1" s="1"/>
  <c r="F126" i="1"/>
  <c r="G126" i="1" s="1"/>
  <c r="F131" i="1"/>
  <c r="G131" i="1" s="1"/>
  <c r="F52" i="1"/>
  <c r="G52" i="1" s="1"/>
  <c r="F135" i="1"/>
  <c r="G135" i="1" s="1"/>
  <c r="F132" i="1"/>
  <c r="G132" i="1" s="1"/>
  <c r="F141" i="1"/>
  <c r="G141" i="1" s="1"/>
  <c r="F142" i="1"/>
  <c r="G142" i="1" s="1"/>
  <c r="F31" i="1"/>
  <c r="G31" i="1" s="1"/>
  <c r="F53" i="1"/>
  <c r="G53" i="1" s="1"/>
  <c r="F54" i="1"/>
  <c r="G54" i="1" s="1"/>
  <c r="F26" i="1"/>
  <c r="G26" i="1" s="1"/>
  <c r="F42" i="1"/>
  <c r="G42" i="1" s="1"/>
  <c r="F55" i="1"/>
  <c r="G55" i="1" s="1"/>
  <c r="F43" i="1"/>
  <c r="G43" i="1" s="1"/>
  <c r="F137" i="1"/>
  <c r="G137" i="1" s="1"/>
  <c r="F25" i="1"/>
  <c r="G25" i="1" s="1"/>
  <c r="F29" i="1"/>
  <c r="G29" i="1" s="1"/>
  <c r="F35" i="1"/>
  <c r="G35" i="1" s="1"/>
  <c r="F41" i="1"/>
  <c r="G41" i="1" s="1"/>
  <c r="F134" i="1"/>
  <c r="G134" i="1" s="1"/>
  <c r="F34" i="1"/>
  <c r="G34" i="1" s="1"/>
  <c r="F48" i="1"/>
  <c r="G48" i="1" s="1"/>
  <c r="F28" i="1"/>
  <c r="G28" i="1" s="1"/>
  <c r="F36" i="1"/>
  <c r="G36" i="1" s="1"/>
  <c r="F49" i="1"/>
  <c r="G49" i="1" s="1"/>
  <c r="F37" i="1"/>
  <c r="G37" i="1" s="1"/>
  <c r="F38" i="1"/>
  <c r="G38" i="1" s="1"/>
  <c r="F129" i="1"/>
  <c r="G129" i="1" s="1"/>
  <c r="F22" i="1"/>
  <c r="G22" i="1" s="1"/>
  <c r="F30" i="1"/>
  <c r="G30" i="1" s="1"/>
  <c r="F90" i="1"/>
  <c r="G90" i="1" s="1"/>
  <c r="F130" i="1"/>
  <c r="G130" i="1" s="1"/>
  <c r="F39" i="1"/>
  <c r="G39" i="1" s="1"/>
  <c r="F45" i="1"/>
  <c r="G45" i="1" s="1"/>
  <c r="F51" i="1"/>
  <c r="G51" i="1" s="1"/>
  <c r="F138" i="1"/>
  <c r="G138" i="1" s="1"/>
  <c r="F23" i="1"/>
  <c r="G23" i="1" s="1"/>
  <c r="F44" i="1"/>
  <c r="G44" i="1" s="1"/>
  <c r="F47" i="1"/>
  <c r="G47" i="1" s="1"/>
  <c r="F50" i="1"/>
  <c r="G50" i="1" s="1"/>
  <c r="F59" i="1"/>
  <c r="G59" i="1" s="1"/>
  <c r="F143" i="1"/>
  <c r="G143" i="1" s="1"/>
  <c r="F13" i="1"/>
  <c r="G13" i="1" s="1"/>
  <c r="F24" i="1"/>
  <c r="G24" i="1" s="1"/>
  <c r="F27" i="1"/>
  <c r="G27" i="1" s="1"/>
  <c r="F136" i="1"/>
  <c r="G136" i="1" s="1"/>
  <c r="F140" i="1"/>
  <c r="G140" i="1" s="1"/>
  <c r="F33" i="1"/>
  <c r="G33" i="1" s="1"/>
  <c r="F133" i="1"/>
  <c r="G133" i="1" s="1"/>
  <c r="F21" i="1"/>
  <c r="G21" i="1" s="1"/>
  <c r="F18" i="1"/>
  <c r="G18" i="1" s="1"/>
  <c r="F75" i="1"/>
  <c r="G75" i="1" s="1"/>
  <c r="F20" i="1"/>
  <c r="G20" i="1" s="1"/>
  <c r="F69" i="1"/>
  <c r="G69" i="1" s="1"/>
  <c r="F99" i="1"/>
  <c r="G99" i="1" s="1"/>
  <c r="F116" i="1"/>
  <c r="G116" i="1" s="1"/>
  <c r="F114" i="1"/>
  <c r="G114" i="1" s="1"/>
  <c r="F15" i="1"/>
  <c r="G15" i="1" s="1"/>
  <c r="F17" i="1"/>
  <c r="G17" i="1" s="1"/>
  <c r="F82" i="1"/>
  <c r="G82" i="1" s="1"/>
  <c r="F64" i="1"/>
  <c r="G64" i="1" s="1"/>
  <c r="F66" i="1"/>
  <c r="G66" i="1" s="1"/>
  <c r="F91" i="1"/>
  <c r="G91" i="1" s="1"/>
  <c r="F19" i="1"/>
  <c r="G19" i="1" s="1"/>
  <c r="F63" i="1"/>
  <c r="G63" i="1" s="1"/>
  <c r="F80" i="1"/>
  <c r="G80" i="1" s="1"/>
  <c r="F72" i="1"/>
  <c r="G72" i="1" s="1"/>
  <c r="F74" i="1"/>
  <c r="G74" i="1" s="1"/>
  <c r="F14" i="1"/>
  <c r="G14" i="1" s="1"/>
  <c r="F16" i="1"/>
  <c r="G16" i="1" s="1"/>
  <c r="F83" i="1"/>
  <c r="G83" i="1" s="1"/>
  <c r="F106" i="1"/>
  <c r="G106" i="1" s="1"/>
  <c r="F98" i="1"/>
  <c r="G98" i="1" s="1"/>
  <c r="F112" i="1"/>
  <c r="G112" i="1" s="1"/>
  <c r="F110" i="1"/>
  <c r="G110" i="1" s="1"/>
  <c r="F120" i="1"/>
  <c r="G120" i="1" s="1"/>
  <c r="F118" i="1"/>
  <c r="G118" i="1" s="1"/>
  <c r="F62" i="1"/>
  <c r="G62" i="1" s="1"/>
  <c r="F65" i="1"/>
  <c r="G65" i="1" s="1"/>
  <c r="F68" i="1"/>
  <c r="G68" i="1" s="1"/>
  <c r="F57" i="1"/>
  <c r="G57" i="1" s="1"/>
  <c r="F61" i="1"/>
  <c r="G61" i="1" s="1"/>
  <c r="F58" i="1"/>
  <c r="G58" i="1" s="1"/>
  <c r="F67" i="1"/>
  <c r="G67" i="1" s="1"/>
  <c r="F88" i="1"/>
  <c r="G88" i="1" s="1"/>
  <c r="F96" i="1"/>
  <c r="G96" i="1" s="1"/>
  <c r="F77" i="1"/>
  <c r="G77" i="1" s="1"/>
  <c r="F85" i="1"/>
  <c r="G85" i="1" s="1"/>
  <c r="F93" i="1"/>
  <c r="G93" i="1" s="1"/>
  <c r="F102" i="1"/>
  <c r="G102" i="1" s="1"/>
  <c r="F125" i="1"/>
  <c r="G125" i="1" s="1"/>
  <c r="F124" i="1"/>
  <c r="G124" i="1" s="1"/>
  <c r="F71" i="1"/>
  <c r="G71" i="1" s="1"/>
  <c r="F79" i="1"/>
  <c r="G79" i="1" s="1"/>
  <c r="F87" i="1"/>
  <c r="G87" i="1" s="1"/>
  <c r="F95" i="1"/>
  <c r="G95" i="1" s="1"/>
  <c r="F101" i="1"/>
  <c r="G101" i="1" s="1"/>
  <c r="F105" i="1"/>
  <c r="G105" i="1" s="1"/>
  <c r="F109" i="1"/>
  <c r="G109" i="1" s="1"/>
  <c r="F113" i="1"/>
  <c r="G113" i="1" s="1"/>
  <c r="F117" i="1"/>
  <c r="G117" i="1" s="1"/>
  <c r="F123" i="1"/>
  <c r="G123" i="1" s="1"/>
  <c r="F60" i="1"/>
  <c r="G60" i="1" s="1"/>
  <c r="F76" i="1"/>
  <c r="G76" i="1" s="1"/>
  <c r="F84" i="1"/>
  <c r="G84" i="1" s="1"/>
  <c r="F92" i="1"/>
  <c r="G92" i="1" s="1"/>
  <c r="F122" i="1"/>
  <c r="G122" i="1" s="1"/>
  <c r="F56" i="1"/>
  <c r="G56" i="1" s="1"/>
  <c r="F73" i="1"/>
  <c r="G73" i="1" s="1"/>
  <c r="F81" i="1"/>
  <c r="G81" i="1" s="1"/>
  <c r="F89" i="1"/>
  <c r="G89" i="1" s="1"/>
  <c r="F97" i="1"/>
  <c r="G97" i="1" s="1"/>
  <c r="F100" i="1"/>
  <c r="G100" i="1" s="1"/>
  <c r="F104" i="1"/>
  <c r="G104" i="1" s="1"/>
  <c r="F108" i="1"/>
  <c r="G108" i="1" s="1"/>
  <c r="F121" i="1"/>
  <c r="G121" i="1" s="1"/>
  <c r="F70" i="1"/>
  <c r="G70" i="1" s="1"/>
  <c r="F78" i="1"/>
  <c r="G78" i="1" s="1"/>
  <c r="F86" i="1"/>
  <c r="G86" i="1" s="1"/>
  <c r="F94" i="1"/>
  <c r="G94" i="1" s="1"/>
  <c r="F128" i="1"/>
  <c r="G128" i="1" s="1"/>
  <c r="F103" i="1"/>
  <c r="G103" i="1" s="1"/>
  <c r="F107" i="1"/>
  <c r="G107" i="1" s="1"/>
  <c r="F111" i="1"/>
  <c r="G111" i="1" s="1"/>
  <c r="F115" i="1"/>
  <c r="G115" i="1" s="1"/>
  <c r="F119" i="1"/>
  <c r="G119" i="1" s="1"/>
  <c r="F127" i="1"/>
  <c r="G127" i="1" s="1"/>
  <c r="J13" i="1" l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</calcChain>
</file>

<file path=xl/sharedStrings.xml><?xml version="1.0" encoding="utf-8"?>
<sst xmlns="http://schemas.openxmlformats.org/spreadsheetml/2006/main" count="138" uniqueCount="43">
  <si>
    <t>Tributos federais CNAE ligadas ao setor extrativo mineral (excluindo contribuições previdenciárias) - no mês, em R$ milhões correntes</t>
  </si>
  <si>
    <t>Receitas de exploração de recursos naturais (inclui óleo-lucro do regime de partilha) - no mês, em R$ milhões correntes</t>
  </si>
  <si>
    <t>Dividendos pagos pela Petrobrás à União - no mês, em R$ milhões correntes</t>
  </si>
  <si>
    <t>TOTAL - no mês, em R$ milhões correntes</t>
  </si>
  <si>
    <t>TOTAL , acum. em 12 meses - em R$ milhões correntes</t>
  </si>
  <si>
    <t>TOTAL, acum. em 12 meses - em % do PIB</t>
  </si>
  <si>
    <t>Memo: PIB nominal acumulado em 12 meses, em R$ milhões correntes</t>
  </si>
  <si>
    <t>Nominal, BRL, 2021 = 100</t>
  </si>
  <si>
    <t>PIB Extrativa Mineral</t>
  </si>
  <si>
    <t>Volume, 2021 = 100</t>
  </si>
  <si>
    <t>PIB Total Brasil</t>
  </si>
  <si>
    <t>Nominal, USD, média anual</t>
  </si>
  <si>
    <t>Minério de ferro (tonelada Brasil)</t>
  </si>
  <si>
    <t>Brent (barril)</t>
  </si>
  <si>
    <t>Nominal, média anual</t>
  </si>
  <si>
    <t>R$/US$</t>
  </si>
  <si>
    <t>Produção de minério de ferro</t>
  </si>
  <si>
    <t>Produção de petróleo e gás</t>
  </si>
  <si>
    <t>2031 (p)</t>
  </si>
  <si>
    <t>2030 (p)</t>
  </si>
  <si>
    <t>2029 (p)</t>
  </si>
  <si>
    <t>2028 (p)</t>
  </si>
  <si>
    <t>2027 (p)</t>
  </si>
  <si>
    <t>2026 (p)</t>
  </si>
  <si>
    <t>2025 (p)</t>
  </si>
  <si>
    <t>2024 (p)</t>
  </si>
  <si>
    <t>Unidade</t>
  </si>
  <si>
    <t>Variável</t>
  </si>
  <si>
    <t>Em R$ bilhões correntes</t>
  </si>
  <si>
    <t>Em % do PIB</t>
  </si>
  <si>
    <t>Tributos federais pagos pelo setor extrativo mineral (ex contrib. Previdenciária)</t>
  </si>
  <si>
    <t>Dividendos pagos à União pela Petrobras</t>
  </si>
  <si>
    <t>Royalties + PEs, exceto óleo-lucro</t>
  </si>
  <si>
    <t>Óleo-lucro regime partilha</t>
  </si>
  <si>
    <t>TOTAL</t>
  </si>
  <si>
    <t>-</t>
  </si>
  <si>
    <t>Tributos federais pagos pelo setor extrativo mineral (ex contrib. previdenciárias)</t>
  </si>
  <si>
    <t>Memo: PIB nominal, em R$ bilhões correntes</t>
  </si>
  <si>
    <t>Média 2011-17 (% do PIB)</t>
  </si>
  <si>
    <t>Projeções feitas em fev/24</t>
  </si>
  <si>
    <t>2032 (p)</t>
  </si>
  <si>
    <t>2033 (p)</t>
  </si>
  <si>
    <t>Imposto Seletivo Extrativa Mineral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</si>
</sst>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/>
    <xf numFmtId="2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7" fontId="1" fillId="2" borderId="6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0" fontId="1" fillId="6" borderId="2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2" fontId="1" fillId="2" borderId="0" xfId="0" applyNumberFormat="1" applyFont="1" applyFill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left" vertical="center"/>
    </xf>
    <xf numFmtId="0" fontId="5" fillId="7" borderId="9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7" borderId="1" xfId="0" applyFont="1" applyFill="1" applyBorder="1" applyAlignment="1">
      <alignment horizontal="center" vertical="center" wrapText="1"/>
    </xf>
    <xf numFmtId="165" fontId="1" fillId="2" borderId="6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5" fontId="8" fillId="2" borderId="6" xfId="0" applyNumberFormat="1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horizontal="center" vertical="center"/>
    </xf>
    <xf numFmtId="165" fontId="1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164" fontId="1" fillId="6" borderId="0" xfId="0" applyNumberFormat="1" applyFont="1" applyFill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755E7-4CFF-456A-91CE-E6A4F9572643}">
  <dimension ref="A1:J158"/>
  <sheetViews>
    <sheetView zoomScale="60" zoomScaleNormal="60" workbookViewId="0">
      <pane xSplit="1" ySplit="1" topLeftCell="B138" activePane="bottomRight" state="frozen"/>
      <selection pane="topRight" activeCell="B1" sqref="B1"/>
      <selection pane="bottomLeft" activeCell="A2" sqref="A2"/>
      <selection pane="bottomRight" activeCell="D169" sqref="D169"/>
    </sheetView>
  </sheetViews>
  <sheetFormatPr defaultRowHeight="13.2" x14ac:dyDescent="0.25"/>
  <cols>
    <col min="1" max="1" width="10.88671875" style="5" customWidth="1"/>
    <col min="2" max="8" width="23.6640625" style="5" customWidth="1"/>
    <col min="9" max="9" width="3.88671875" style="3" customWidth="1"/>
    <col min="10" max="10" width="15.33203125" style="5" customWidth="1"/>
    <col min="11" max="16384" width="8.88671875" style="3"/>
  </cols>
  <sheetData>
    <row r="1" spans="1:10" ht="100.8" customHeight="1" x14ac:dyDescent="0.25">
      <c r="A1" s="9"/>
      <c r="B1" s="10" t="s">
        <v>0</v>
      </c>
      <c r="C1" s="10" t="s">
        <v>1</v>
      </c>
      <c r="D1" s="10" t="s">
        <v>2</v>
      </c>
      <c r="E1" s="11" t="s">
        <v>3</v>
      </c>
      <c r="F1" s="11" t="s">
        <v>4</v>
      </c>
      <c r="G1" s="11" t="s">
        <v>5</v>
      </c>
      <c r="H1" s="12" t="s">
        <v>6</v>
      </c>
      <c r="J1" s="12" t="s">
        <v>38</v>
      </c>
    </row>
    <row r="2" spans="1:10" x14ac:dyDescent="0.25">
      <c r="A2" s="6">
        <v>40544</v>
      </c>
      <c r="B2" s="7">
        <v>1345.68901355</v>
      </c>
      <c r="C2" s="7">
        <v>3823.5168412800003</v>
      </c>
      <c r="D2" s="7">
        <v>0</v>
      </c>
      <c r="E2" s="7">
        <f t="shared" ref="E2:E33" si="0">SUM(B2:D2)</f>
        <v>5169.2058548300001</v>
      </c>
      <c r="F2" s="7"/>
      <c r="G2" s="8"/>
      <c r="H2" s="8"/>
      <c r="J2" s="8"/>
    </row>
    <row r="3" spans="1:10" x14ac:dyDescent="0.25">
      <c r="A3" s="6">
        <v>40575</v>
      </c>
      <c r="B3" s="7">
        <v>594.21932622000008</v>
      </c>
      <c r="C3" s="7">
        <v>1290.8034491599999</v>
      </c>
      <c r="D3" s="7">
        <v>0</v>
      </c>
      <c r="E3" s="7">
        <f t="shared" si="0"/>
        <v>1885.02277538</v>
      </c>
      <c r="F3" s="7"/>
      <c r="G3" s="8"/>
      <c r="H3" s="8"/>
      <c r="J3" s="8"/>
    </row>
    <row r="4" spans="1:10" x14ac:dyDescent="0.25">
      <c r="A4" s="6">
        <v>40603</v>
      </c>
      <c r="B4" s="7">
        <v>1296.4579769500001</v>
      </c>
      <c r="C4" s="7">
        <v>1222.5916838099999</v>
      </c>
      <c r="D4" s="7">
        <v>578.71778642999993</v>
      </c>
      <c r="E4" s="7">
        <f t="shared" si="0"/>
        <v>3097.76744719</v>
      </c>
      <c r="F4" s="7"/>
      <c r="G4" s="8"/>
      <c r="H4" s="8"/>
      <c r="J4" s="8"/>
    </row>
    <row r="5" spans="1:10" x14ac:dyDescent="0.25">
      <c r="A5" s="6">
        <v>40634</v>
      </c>
      <c r="B5" s="7">
        <v>1564.8196374199999</v>
      </c>
      <c r="C5" s="7">
        <v>4616.0362503999995</v>
      </c>
      <c r="D5" s="7">
        <v>0</v>
      </c>
      <c r="E5" s="7">
        <f t="shared" si="0"/>
        <v>6180.8558878199992</v>
      </c>
      <c r="F5" s="7"/>
      <c r="G5" s="8"/>
      <c r="H5" s="8"/>
      <c r="J5" s="8"/>
    </row>
    <row r="6" spans="1:10" x14ac:dyDescent="0.25">
      <c r="A6" s="6">
        <v>40664</v>
      </c>
      <c r="B6" s="7">
        <v>602.50810966000006</v>
      </c>
      <c r="C6" s="7">
        <v>1414.5086999499999</v>
      </c>
      <c r="D6" s="7">
        <v>0</v>
      </c>
      <c r="E6" s="7">
        <f t="shared" si="0"/>
        <v>2017.0168096100001</v>
      </c>
      <c r="F6" s="7"/>
      <c r="G6" s="8"/>
      <c r="H6" s="8"/>
      <c r="J6" s="8"/>
    </row>
    <row r="7" spans="1:10" x14ac:dyDescent="0.25">
      <c r="A7" s="6">
        <v>40695</v>
      </c>
      <c r="B7" s="7">
        <v>1467.79864071</v>
      </c>
      <c r="C7" s="7">
        <v>1475.4550565100003</v>
      </c>
      <c r="D7" s="7">
        <v>1232.5594081499999</v>
      </c>
      <c r="E7" s="7">
        <f t="shared" si="0"/>
        <v>4175.8131053699999</v>
      </c>
      <c r="F7" s="7"/>
      <c r="G7" s="8"/>
      <c r="H7" s="8"/>
      <c r="J7" s="8"/>
    </row>
    <row r="8" spans="1:10" x14ac:dyDescent="0.25">
      <c r="A8" s="6">
        <v>40725</v>
      </c>
      <c r="B8" s="7">
        <v>7202.7806093400004</v>
      </c>
      <c r="C8" s="7">
        <v>5001.8782013399996</v>
      </c>
      <c r="D8" s="7">
        <v>0</v>
      </c>
      <c r="E8" s="7">
        <f t="shared" si="0"/>
        <v>12204.658810680001</v>
      </c>
      <c r="F8" s="7"/>
      <c r="G8" s="8"/>
      <c r="H8" s="8"/>
      <c r="J8" s="8"/>
    </row>
    <row r="9" spans="1:10" x14ac:dyDescent="0.25">
      <c r="A9" s="6">
        <v>40756</v>
      </c>
      <c r="B9" s="7">
        <v>630.87243371</v>
      </c>
      <c r="C9" s="7">
        <v>1415.4811251400001</v>
      </c>
      <c r="D9" s="7">
        <v>0</v>
      </c>
      <c r="E9" s="7">
        <f t="shared" si="0"/>
        <v>2046.3535588500001</v>
      </c>
      <c r="F9" s="7"/>
      <c r="G9" s="8"/>
      <c r="H9" s="8"/>
      <c r="J9" s="8"/>
    </row>
    <row r="10" spans="1:10" x14ac:dyDescent="0.25">
      <c r="A10" s="6">
        <v>40787</v>
      </c>
      <c r="B10" s="7">
        <v>595.20063520000008</v>
      </c>
      <c r="C10" s="7">
        <v>1417.3148681499999</v>
      </c>
      <c r="D10" s="7">
        <v>755.01342</v>
      </c>
      <c r="E10" s="7">
        <f t="shared" si="0"/>
        <v>2767.5289233499998</v>
      </c>
      <c r="F10" s="7"/>
      <c r="G10" s="8"/>
      <c r="H10" s="8"/>
      <c r="J10" s="8"/>
    </row>
    <row r="11" spans="1:10" x14ac:dyDescent="0.25">
      <c r="A11" s="6">
        <v>40817</v>
      </c>
      <c r="B11" s="7">
        <v>2009.4512535499998</v>
      </c>
      <c r="C11" s="7">
        <v>4765.5265404500005</v>
      </c>
      <c r="D11" s="7">
        <v>0</v>
      </c>
      <c r="E11" s="7">
        <f t="shared" si="0"/>
        <v>6774.9777940000004</v>
      </c>
      <c r="F11" s="7"/>
      <c r="G11" s="8"/>
      <c r="H11" s="8"/>
      <c r="J11" s="8"/>
    </row>
    <row r="12" spans="1:10" x14ac:dyDescent="0.25">
      <c r="A12" s="6">
        <v>40848</v>
      </c>
      <c r="B12" s="7">
        <v>1040.3125681400002</v>
      </c>
      <c r="C12" s="7">
        <v>1552.0397266100001</v>
      </c>
      <c r="D12" s="7">
        <v>755.01342</v>
      </c>
      <c r="E12" s="7">
        <f t="shared" si="0"/>
        <v>3347.3657147500007</v>
      </c>
      <c r="F12" s="7"/>
      <c r="G12" s="8"/>
      <c r="H12" s="8"/>
      <c r="J12" s="8"/>
    </row>
    <row r="13" spans="1:10" x14ac:dyDescent="0.25">
      <c r="A13" s="6">
        <v>40878</v>
      </c>
      <c r="B13" s="7">
        <v>896.58693577000008</v>
      </c>
      <c r="C13" s="7">
        <v>1590.40772201</v>
      </c>
      <c r="D13" s="7">
        <v>0</v>
      </c>
      <c r="E13" s="7">
        <f t="shared" si="0"/>
        <v>2486.9946577800001</v>
      </c>
      <c r="F13" s="7">
        <f t="shared" ref="F13:F44" si="1">SUM(E2:E13)</f>
        <v>52153.561339609994</v>
      </c>
      <c r="G13" s="7">
        <f t="shared" ref="G13:G44" si="2">F13/H13*100</f>
        <v>1.1917049595504459</v>
      </c>
      <c r="H13" s="7">
        <v>4376381.9997261902</v>
      </c>
      <c r="J13" s="7">
        <f>AVERAGE(G13,G25,G37,G49,G61,G73,G85)</f>
        <v>0.86398272129973286</v>
      </c>
    </row>
    <row r="14" spans="1:10" x14ac:dyDescent="0.25">
      <c r="A14" s="6">
        <v>40909</v>
      </c>
      <c r="B14" s="7">
        <v>1447.88248922</v>
      </c>
      <c r="C14" s="7">
        <v>5518.8867079000001</v>
      </c>
      <c r="D14" s="7">
        <v>0</v>
      </c>
      <c r="E14" s="7">
        <f t="shared" si="0"/>
        <v>6966.7691971200002</v>
      </c>
      <c r="F14" s="7">
        <f t="shared" si="1"/>
        <v>53951.124681899993</v>
      </c>
      <c r="G14" s="7">
        <f t="shared" si="2"/>
        <v>1.2225549134747993</v>
      </c>
      <c r="H14" s="7">
        <v>4412981.7063642349</v>
      </c>
      <c r="J14" s="7">
        <f>J13</f>
        <v>0.86398272129973286</v>
      </c>
    </row>
    <row r="15" spans="1:10" x14ac:dyDescent="0.25">
      <c r="A15" s="6">
        <v>40940</v>
      </c>
      <c r="B15" s="7">
        <v>977.35814062999987</v>
      </c>
      <c r="C15" s="7">
        <v>1556.4306852700001</v>
      </c>
      <c r="D15" s="7">
        <v>673.73810609000009</v>
      </c>
      <c r="E15" s="7">
        <f t="shared" si="0"/>
        <v>3207.5269319900003</v>
      </c>
      <c r="F15" s="7">
        <f t="shared" si="1"/>
        <v>55273.628838509998</v>
      </c>
      <c r="G15" s="7">
        <f t="shared" si="2"/>
        <v>1.2426109758535888</v>
      </c>
      <c r="H15" s="7">
        <v>4448184.5012306282</v>
      </c>
      <c r="J15" s="7">
        <f t="shared" ref="J15:J78" si="3">J14</f>
        <v>0.86398272129973286</v>
      </c>
    </row>
    <row r="16" spans="1:10" x14ac:dyDescent="0.25">
      <c r="A16" s="6">
        <v>40969</v>
      </c>
      <c r="B16" s="7">
        <v>1240.5383035499999</v>
      </c>
      <c r="C16" s="7">
        <v>1490.9792951900004</v>
      </c>
      <c r="D16" s="7">
        <v>0</v>
      </c>
      <c r="E16" s="7">
        <f t="shared" si="0"/>
        <v>2731.5175987400003</v>
      </c>
      <c r="F16" s="7">
        <f t="shared" si="1"/>
        <v>54907.378990060002</v>
      </c>
      <c r="G16" s="7">
        <f t="shared" si="2"/>
        <v>1.2230652058421199</v>
      </c>
      <c r="H16" s="7">
        <v>4489325.5672541596</v>
      </c>
      <c r="J16" s="7">
        <f t="shared" si="3"/>
        <v>0.86398272129973286</v>
      </c>
    </row>
    <row r="17" spans="1:10" x14ac:dyDescent="0.25">
      <c r="A17" s="6">
        <v>41000</v>
      </c>
      <c r="B17" s="7">
        <v>1448.7655848000002</v>
      </c>
      <c r="C17" s="7">
        <v>5689.9824506699997</v>
      </c>
      <c r="D17" s="7">
        <v>0</v>
      </c>
      <c r="E17" s="7">
        <f t="shared" si="0"/>
        <v>7138.7480354700001</v>
      </c>
      <c r="F17" s="7">
        <f t="shared" si="1"/>
        <v>55865.271137710006</v>
      </c>
      <c r="G17" s="7">
        <f t="shared" si="2"/>
        <v>1.2357966148025961</v>
      </c>
      <c r="H17" s="7">
        <v>4520587.8110156357</v>
      </c>
      <c r="J17" s="7">
        <f t="shared" si="3"/>
        <v>0.86398272129973286</v>
      </c>
    </row>
    <row r="18" spans="1:10" x14ac:dyDescent="0.25">
      <c r="A18" s="6">
        <v>41030</v>
      </c>
      <c r="B18" s="7">
        <v>635.33823387999996</v>
      </c>
      <c r="C18" s="7">
        <v>1540.5349083299998</v>
      </c>
      <c r="D18" s="7">
        <v>1212.8781443899998</v>
      </c>
      <c r="E18" s="7">
        <f t="shared" si="0"/>
        <v>3388.7512865999997</v>
      </c>
      <c r="F18" s="7">
        <f t="shared" si="1"/>
        <v>57237.005614700014</v>
      </c>
      <c r="G18" s="7">
        <f t="shared" si="2"/>
        <v>1.2568022857665941</v>
      </c>
      <c r="H18" s="7">
        <v>4554177.3963108249</v>
      </c>
      <c r="J18" s="7">
        <f t="shared" si="3"/>
        <v>0.86398272129973286</v>
      </c>
    </row>
    <row r="19" spans="1:10" x14ac:dyDescent="0.25">
      <c r="A19" s="6">
        <v>41061</v>
      </c>
      <c r="B19" s="7">
        <v>772.01845707999996</v>
      </c>
      <c r="C19" s="7">
        <v>1600.9188544399997</v>
      </c>
      <c r="D19" s="7">
        <v>0</v>
      </c>
      <c r="E19" s="7">
        <f t="shared" si="0"/>
        <v>2372.9373115199996</v>
      </c>
      <c r="F19" s="7">
        <f t="shared" si="1"/>
        <v>55434.129820850008</v>
      </c>
      <c r="G19" s="7">
        <f t="shared" si="2"/>
        <v>1.2088374283970815</v>
      </c>
      <c r="H19" s="7">
        <v>4585739.0347646391</v>
      </c>
      <c r="J19" s="7">
        <f t="shared" si="3"/>
        <v>0.86398272129973286</v>
      </c>
    </row>
    <row r="20" spans="1:10" x14ac:dyDescent="0.25">
      <c r="A20" s="6">
        <v>41091</v>
      </c>
      <c r="B20" s="7">
        <v>653.39703036000003</v>
      </c>
      <c r="C20" s="7">
        <v>5467.43282447</v>
      </c>
      <c r="D20" s="7">
        <v>0</v>
      </c>
      <c r="E20" s="7">
        <f t="shared" si="0"/>
        <v>6120.8298548299999</v>
      </c>
      <c r="F20" s="7">
        <f t="shared" si="1"/>
        <v>49350.300865000005</v>
      </c>
      <c r="G20" s="7">
        <f t="shared" si="2"/>
        <v>1.066473904636102</v>
      </c>
      <c r="H20" s="7">
        <v>4627426.9487952562</v>
      </c>
      <c r="J20" s="7">
        <f t="shared" si="3"/>
        <v>0.86398272129973286</v>
      </c>
    </row>
    <row r="21" spans="1:10" x14ac:dyDescent="0.25">
      <c r="A21" s="6">
        <v>41122</v>
      </c>
      <c r="B21" s="7">
        <v>688.73571435999997</v>
      </c>
      <c r="C21" s="7">
        <v>1443.8829725400001</v>
      </c>
      <c r="D21" s="7">
        <v>0</v>
      </c>
      <c r="E21" s="7">
        <f t="shared" si="0"/>
        <v>2132.6186869000003</v>
      </c>
      <c r="F21" s="7">
        <f t="shared" si="1"/>
        <v>49436.565993049997</v>
      </c>
      <c r="G21" s="7">
        <f t="shared" si="2"/>
        <v>1.0583061313540767</v>
      </c>
      <c r="H21" s="7">
        <v>4671291.6545042712</v>
      </c>
      <c r="J21" s="7">
        <f t="shared" si="3"/>
        <v>0.86398272129973286</v>
      </c>
    </row>
    <row r="22" spans="1:10" x14ac:dyDescent="0.25">
      <c r="A22" s="6">
        <v>41153</v>
      </c>
      <c r="B22" s="7">
        <v>722.23292121000009</v>
      </c>
      <c r="C22" s="7">
        <v>1584.6510468299998</v>
      </c>
      <c r="D22" s="7">
        <v>0</v>
      </c>
      <c r="E22" s="7">
        <f t="shared" si="0"/>
        <v>2306.8839680399997</v>
      </c>
      <c r="F22" s="7">
        <f t="shared" si="1"/>
        <v>48975.921037740001</v>
      </c>
      <c r="G22" s="7">
        <f t="shared" si="2"/>
        <v>1.0411871796020915</v>
      </c>
      <c r="H22" s="7">
        <v>4703853.6391177075</v>
      </c>
      <c r="J22" s="7">
        <f t="shared" si="3"/>
        <v>0.86398272129973286</v>
      </c>
    </row>
    <row r="23" spans="1:10" x14ac:dyDescent="0.25">
      <c r="A23" s="6">
        <v>41183</v>
      </c>
      <c r="B23" s="7">
        <v>1245.4833958699999</v>
      </c>
      <c r="C23" s="7">
        <v>5060.5291147799999</v>
      </c>
      <c r="D23" s="7">
        <v>0</v>
      </c>
      <c r="E23" s="7">
        <f t="shared" si="0"/>
        <v>6306.01251065</v>
      </c>
      <c r="F23" s="7">
        <f t="shared" si="1"/>
        <v>48506.955754389994</v>
      </c>
      <c r="G23" s="7">
        <f t="shared" si="2"/>
        <v>1.0208803149238106</v>
      </c>
      <c r="H23" s="7">
        <v>4751483.1117113</v>
      </c>
      <c r="J23" s="7">
        <f t="shared" si="3"/>
        <v>0.86398272129973286</v>
      </c>
    </row>
    <row r="24" spans="1:10" x14ac:dyDescent="0.25">
      <c r="A24" s="6">
        <v>41214</v>
      </c>
      <c r="B24" s="7">
        <v>766.10897963999992</v>
      </c>
      <c r="C24" s="7">
        <v>1639.988388</v>
      </c>
      <c r="D24" s="7">
        <v>0</v>
      </c>
      <c r="E24" s="7">
        <f t="shared" si="0"/>
        <v>2406.0973676399999</v>
      </c>
      <c r="F24" s="7">
        <f t="shared" si="1"/>
        <v>47565.687407279998</v>
      </c>
      <c r="G24" s="7">
        <f t="shared" si="2"/>
        <v>0.99373727054201699</v>
      </c>
      <c r="H24" s="7">
        <v>4786545.580738469</v>
      </c>
      <c r="J24" s="7">
        <f t="shared" si="3"/>
        <v>0.86398272129973286</v>
      </c>
    </row>
    <row r="25" spans="1:10" x14ac:dyDescent="0.25">
      <c r="A25" s="6">
        <v>41244</v>
      </c>
      <c r="B25" s="7">
        <v>860.05341264000003</v>
      </c>
      <c r="C25" s="7">
        <v>1537.0312679300002</v>
      </c>
      <c r="D25" s="7">
        <v>0</v>
      </c>
      <c r="E25" s="7">
        <f t="shared" si="0"/>
        <v>2397.0846805700003</v>
      </c>
      <c r="F25" s="7">
        <f t="shared" si="1"/>
        <v>47475.777430069997</v>
      </c>
      <c r="G25" s="7">
        <f t="shared" si="2"/>
        <v>0.98604660315502224</v>
      </c>
      <c r="H25" s="7">
        <v>4814760.0000003297</v>
      </c>
      <c r="J25" s="7">
        <f t="shared" si="3"/>
        <v>0.86398272129973286</v>
      </c>
    </row>
    <row r="26" spans="1:10" x14ac:dyDescent="0.25">
      <c r="A26" s="6">
        <v>41275</v>
      </c>
      <c r="B26" s="7">
        <v>1520.0171843800001</v>
      </c>
      <c r="C26" s="7">
        <v>6112.78989688</v>
      </c>
      <c r="D26" s="7">
        <v>0</v>
      </c>
      <c r="E26" s="7">
        <f t="shared" si="0"/>
        <v>7632.8070812599999</v>
      </c>
      <c r="F26" s="7">
        <f t="shared" si="1"/>
        <v>48141.815314209998</v>
      </c>
      <c r="G26" s="7">
        <f t="shared" si="2"/>
        <v>0.99068260064155544</v>
      </c>
      <c r="H26" s="7">
        <v>4859459.0520751933</v>
      </c>
      <c r="J26" s="7">
        <f t="shared" si="3"/>
        <v>0.86398272129973286</v>
      </c>
    </row>
    <row r="27" spans="1:10" x14ac:dyDescent="0.25">
      <c r="A27" s="6">
        <v>41306</v>
      </c>
      <c r="B27" s="7">
        <v>1177.9598024200002</v>
      </c>
      <c r="C27" s="7">
        <v>1886.3612757300002</v>
      </c>
      <c r="D27" s="7">
        <v>0</v>
      </c>
      <c r="E27" s="7">
        <f t="shared" si="0"/>
        <v>3064.3210781500002</v>
      </c>
      <c r="F27" s="7">
        <f t="shared" si="1"/>
        <v>47998.609460369997</v>
      </c>
      <c r="G27" s="7">
        <f t="shared" si="2"/>
        <v>0.98156114202282763</v>
      </c>
      <c r="H27" s="7">
        <v>4890027.4680243731</v>
      </c>
      <c r="J27" s="7">
        <f t="shared" si="3"/>
        <v>0.86398272129973286</v>
      </c>
    </row>
    <row r="28" spans="1:10" x14ac:dyDescent="0.25">
      <c r="A28" s="6">
        <v>41334</v>
      </c>
      <c r="B28" s="7">
        <v>1636.8229953699999</v>
      </c>
      <c r="C28" s="7">
        <v>1551.9917676599998</v>
      </c>
      <c r="D28" s="7">
        <v>0</v>
      </c>
      <c r="E28" s="7">
        <f t="shared" si="0"/>
        <v>3188.81476303</v>
      </c>
      <c r="F28" s="7">
        <f t="shared" si="1"/>
        <v>48455.906624659998</v>
      </c>
      <c r="G28" s="7">
        <f t="shared" si="2"/>
        <v>0.98349701709253023</v>
      </c>
      <c r="H28" s="7">
        <v>4926899.1956791189</v>
      </c>
      <c r="J28" s="7">
        <f t="shared" si="3"/>
        <v>0.86398272129973286</v>
      </c>
    </row>
    <row r="29" spans="1:10" x14ac:dyDescent="0.25">
      <c r="A29" s="6">
        <v>41365</v>
      </c>
      <c r="B29" s="7">
        <v>1359.1373984700001</v>
      </c>
      <c r="C29" s="7">
        <v>5294.7177993800005</v>
      </c>
      <c r="D29" s="7">
        <v>0</v>
      </c>
      <c r="E29" s="7">
        <f t="shared" si="0"/>
        <v>6653.8551978500009</v>
      </c>
      <c r="F29" s="7">
        <f t="shared" si="1"/>
        <v>47971.013787040007</v>
      </c>
      <c r="G29" s="7">
        <f t="shared" si="2"/>
        <v>0.96182019090723414</v>
      </c>
      <c r="H29" s="7">
        <v>4987524.0965560814</v>
      </c>
      <c r="J29" s="7">
        <f t="shared" si="3"/>
        <v>0.86398272129973286</v>
      </c>
    </row>
    <row r="30" spans="1:10" x14ac:dyDescent="0.25">
      <c r="A30" s="6">
        <v>41395</v>
      </c>
      <c r="B30" s="7">
        <v>973.56107989999987</v>
      </c>
      <c r="C30" s="7">
        <v>1476.3884646400002</v>
      </c>
      <c r="D30" s="7">
        <v>502.38263461000003</v>
      </c>
      <c r="E30" s="7">
        <f t="shared" si="0"/>
        <v>2952.3321791499998</v>
      </c>
      <c r="F30" s="7">
        <f t="shared" si="1"/>
        <v>47534.594679590002</v>
      </c>
      <c r="G30" s="7">
        <f t="shared" si="2"/>
        <v>0.94558629080798096</v>
      </c>
      <c r="H30" s="7">
        <v>5026997.0220245915</v>
      </c>
      <c r="J30" s="7">
        <f t="shared" si="3"/>
        <v>0.86398272129973286</v>
      </c>
    </row>
    <row r="31" spans="1:10" x14ac:dyDescent="0.25">
      <c r="A31" s="6">
        <v>41426</v>
      </c>
      <c r="B31" s="7">
        <v>942.33597384999996</v>
      </c>
      <c r="C31" s="7">
        <v>1557.1331201600001</v>
      </c>
      <c r="D31" s="7">
        <v>0</v>
      </c>
      <c r="E31" s="7">
        <f t="shared" si="0"/>
        <v>2499.4690940099999</v>
      </c>
      <c r="F31" s="7">
        <f t="shared" si="1"/>
        <v>47661.126462079999</v>
      </c>
      <c r="G31" s="7">
        <f t="shared" si="2"/>
        <v>0.94073832122783585</v>
      </c>
      <c r="H31" s="7">
        <v>5066353.2447443511</v>
      </c>
      <c r="J31" s="7">
        <f t="shared" si="3"/>
        <v>0.86398272129973286</v>
      </c>
    </row>
    <row r="32" spans="1:10" x14ac:dyDescent="0.25">
      <c r="A32" s="6">
        <v>41456</v>
      </c>
      <c r="B32" s="7">
        <v>1157.1550676300001</v>
      </c>
      <c r="C32" s="7">
        <v>5149.8548781800009</v>
      </c>
      <c r="D32" s="7">
        <v>0</v>
      </c>
      <c r="E32" s="7">
        <f t="shared" si="0"/>
        <v>6307.0099458100012</v>
      </c>
      <c r="F32" s="7">
        <f t="shared" si="1"/>
        <v>47847.30655306</v>
      </c>
      <c r="G32" s="7">
        <f t="shared" si="2"/>
        <v>0.93635937651365198</v>
      </c>
      <c r="H32" s="7">
        <v>5109929.7719653249</v>
      </c>
      <c r="J32" s="7">
        <f t="shared" si="3"/>
        <v>0.86398272129973286</v>
      </c>
    </row>
    <row r="33" spans="1:10" x14ac:dyDescent="0.25">
      <c r="A33" s="6">
        <v>41487</v>
      </c>
      <c r="B33" s="7">
        <v>894.60357084000009</v>
      </c>
      <c r="C33" s="7">
        <v>1796.1523308599999</v>
      </c>
      <c r="D33" s="7">
        <v>513.15519054999993</v>
      </c>
      <c r="E33" s="7">
        <f t="shared" si="0"/>
        <v>3203.9110922499999</v>
      </c>
      <c r="F33" s="7">
        <f t="shared" si="1"/>
        <v>48918.598958409995</v>
      </c>
      <c r="G33" s="7">
        <f t="shared" si="2"/>
        <v>0.95080631788233494</v>
      </c>
      <c r="H33" s="7">
        <v>5144959.3927144911</v>
      </c>
      <c r="J33" s="7">
        <f t="shared" si="3"/>
        <v>0.86398272129973286</v>
      </c>
    </row>
    <row r="34" spans="1:10" x14ac:dyDescent="0.25">
      <c r="A34" s="6">
        <v>41518</v>
      </c>
      <c r="B34" s="7">
        <v>684.57194532999995</v>
      </c>
      <c r="C34" s="7">
        <v>1924.8638580800002</v>
      </c>
      <c r="D34" s="7">
        <v>0</v>
      </c>
      <c r="E34" s="7">
        <f t="shared" ref="E34:E65" si="4">SUM(B34:D34)</f>
        <v>2609.4358034100001</v>
      </c>
      <c r="F34" s="7">
        <f t="shared" si="1"/>
        <v>49221.150793779998</v>
      </c>
      <c r="G34" s="7">
        <f t="shared" si="2"/>
        <v>0.94837736763703639</v>
      </c>
      <c r="H34" s="7">
        <v>5190038.5303814998</v>
      </c>
      <c r="J34" s="7">
        <f t="shared" si="3"/>
        <v>0.86398272129973286</v>
      </c>
    </row>
    <row r="35" spans="1:10" x14ac:dyDescent="0.25">
      <c r="A35" s="6">
        <v>41548</v>
      </c>
      <c r="B35" s="7">
        <v>2973.0838008399996</v>
      </c>
      <c r="C35" s="7">
        <v>6064.8629750199998</v>
      </c>
      <c r="D35" s="7">
        <v>0</v>
      </c>
      <c r="E35" s="7">
        <f t="shared" si="4"/>
        <v>9037.9467758600003</v>
      </c>
      <c r="F35" s="7">
        <f t="shared" si="1"/>
        <v>51953.08505899</v>
      </c>
      <c r="G35" s="7">
        <f t="shared" si="2"/>
        <v>0.99254193401882451</v>
      </c>
      <c r="H35" s="7">
        <v>5234346.6082718335</v>
      </c>
      <c r="J35" s="7">
        <f t="shared" si="3"/>
        <v>0.86398272129973286</v>
      </c>
    </row>
    <row r="36" spans="1:10" x14ac:dyDescent="0.25">
      <c r="A36" s="6">
        <v>41579</v>
      </c>
      <c r="B36" s="7">
        <v>7452.3516634899997</v>
      </c>
      <c r="C36" s="7">
        <v>1813.53070435</v>
      </c>
      <c r="D36" s="7">
        <v>0</v>
      </c>
      <c r="E36" s="7">
        <f t="shared" si="4"/>
        <v>9265.8823678400004</v>
      </c>
      <c r="F36" s="7">
        <f t="shared" si="1"/>
        <v>58812.870059189998</v>
      </c>
      <c r="G36" s="7">
        <f t="shared" si="2"/>
        <v>1.1142871792488676</v>
      </c>
      <c r="H36" s="7">
        <v>5278071.1430993313</v>
      </c>
      <c r="J36" s="7">
        <f t="shared" si="3"/>
        <v>0.86398272129973286</v>
      </c>
    </row>
    <row r="37" spans="1:10" x14ac:dyDescent="0.25">
      <c r="A37" s="6">
        <v>41609</v>
      </c>
      <c r="B37" s="7">
        <v>1213.26267859</v>
      </c>
      <c r="C37" s="7">
        <v>1822.1883071</v>
      </c>
      <c r="D37" s="7">
        <v>0</v>
      </c>
      <c r="E37" s="7">
        <f t="shared" si="4"/>
        <v>3035.4509856899999</v>
      </c>
      <c r="F37" s="7">
        <f t="shared" si="1"/>
        <v>59451.236364309996</v>
      </c>
      <c r="G37" s="7">
        <f t="shared" si="2"/>
        <v>1.1150691069053986</v>
      </c>
      <c r="H37" s="7">
        <v>5331618.9997678567</v>
      </c>
      <c r="J37" s="7">
        <f t="shared" si="3"/>
        <v>0.86398272129973286</v>
      </c>
    </row>
    <row r="38" spans="1:10" x14ac:dyDescent="0.25">
      <c r="A38" s="6">
        <v>41640</v>
      </c>
      <c r="B38" s="7">
        <v>1527.9374419400001</v>
      </c>
      <c r="C38" s="7">
        <v>6341.5038606500011</v>
      </c>
      <c r="D38" s="7">
        <v>0</v>
      </c>
      <c r="E38" s="7">
        <f t="shared" si="4"/>
        <v>7869.4413025900012</v>
      </c>
      <c r="F38" s="7">
        <f t="shared" si="1"/>
        <v>59687.870585639997</v>
      </c>
      <c r="G38" s="7">
        <f t="shared" si="2"/>
        <v>1.1102635551482423</v>
      </c>
      <c r="H38" s="7">
        <v>5376009.1744766384</v>
      </c>
      <c r="J38" s="7">
        <f t="shared" si="3"/>
        <v>0.86398272129973286</v>
      </c>
    </row>
    <row r="39" spans="1:10" x14ac:dyDescent="0.25">
      <c r="A39" s="6">
        <v>41671</v>
      </c>
      <c r="B39" s="7">
        <v>756.31334701000003</v>
      </c>
      <c r="C39" s="7">
        <v>1959.9741437100001</v>
      </c>
      <c r="D39" s="7">
        <v>0</v>
      </c>
      <c r="E39" s="7">
        <f t="shared" si="4"/>
        <v>2716.2874907200003</v>
      </c>
      <c r="F39" s="7">
        <f t="shared" si="1"/>
        <v>59339.836998210005</v>
      </c>
      <c r="G39" s="7">
        <f t="shared" si="2"/>
        <v>1.0921272386714351</v>
      </c>
      <c r="H39" s="7">
        <v>5433417.9111214634</v>
      </c>
      <c r="J39" s="7">
        <f t="shared" si="3"/>
        <v>0.86398272129973286</v>
      </c>
    </row>
    <row r="40" spans="1:10" x14ac:dyDescent="0.25">
      <c r="A40" s="6">
        <v>41699</v>
      </c>
      <c r="B40" s="7">
        <v>1153.9117617400002</v>
      </c>
      <c r="C40" s="7">
        <v>1846.7564929499999</v>
      </c>
      <c r="D40" s="7">
        <v>0</v>
      </c>
      <c r="E40" s="7">
        <f t="shared" si="4"/>
        <v>3000.6682546900001</v>
      </c>
      <c r="F40" s="7">
        <f t="shared" si="1"/>
        <v>59151.690489869994</v>
      </c>
      <c r="G40" s="7">
        <f t="shared" si="2"/>
        <v>1.0802012880797649</v>
      </c>
      <c r="H40" s="7">
        <v>5475987.7758544274</v>
      </c>
      <c r="J40" s="7">
        <f t="shared" si="3"/>
        <v>0.86398272129973286</v>
      </c>
    </row>
    <row r="41" spans="1:10" x14ac:dyDescent="0.25">
      <c r="A41" s="6">
        <v>41730</v>
      </c>
      <c r="B41" s="7">
        <v>1678.35183424</v>
      </c>
      <c r="C41" s="7">
        <v>6026.0647380999999</v>
      </c>
      <c r="D41" s="7">
        <v>2012.6725339700001</v>
      </c>
      <c r="E41" s="7">
        <f t="shared" si="4"/>
        <v>9717.0891063100007</v>
      </c>
      <c r="F41" s="7">
        <f t="shared" si="1"/>
        <v>62214.924398329997</v>
      </c>
      <c r="G41" s="7">
        <f t="shared" si="2"/>
        <v>1.1292910197713659</v>
      </c>
      <c r="H41" s="7">
        <v>5509202.0842356393</v>
      </c>
      <c r="J41" s="7">
        <f t="shared" si="3"/>
        <v>0.86398272129973286</v>
      </c>
    </row>
    <row r="42" spans="1:10" x14ac:dyDescent="0.25">
      <c r="A42" s="6">
        <v>41760</v>
      </c>
      <c r="B42" s="7">
        <v>881.23406917</v>
      </c>
      <c r="C42" s="7">
        <v>1899.97428302</v>
      </c>
      <c r="D42" s="7">
        <v>0</v>
      </c>
      <c r="E42" s="7">
        <f t="shared" si="4"/>
        <v>2781.2083521899999</v>
      </c>
      <c r="F42" s="7">
        <f t="shared" si="1"/>
        <v>62043.800571369997</v>
      </c>
      <c r="G42" s="7">
        <f t="shared" si="2"/>
        <v>1.1180796054942643</v>
      </c>
      <c r="H42" s="7">
        <v>5549139.8167434214</v>
      </c>
      <c r="J42" s="7">
        <f t="shared" si="3"/>
        <v>0.86398272129973286</v>
      </c>
    </row>
    <row r="43" spans="1:10" x14ac:dyDescent="0.25">
      <c r="A43" s="6">
        <v>41791</v>
      </c>
      <c r="B43" s="7">
        <v>863.72372716000007</v>
      </c>
      <c r="C43" s="7">
        <v>1882.2653064000001</v>
      </c>
      <c r="D43" s="7">
        <v>0</v>
      </c>
      <c r="E43" s="7">
        <f t="shared" si="4"/>
        <v>2745.9890335600003</v>
      </c>
      <c r="F43" s="7">
        <f t="shared" si="1"/>
        <v>62290.320510919999</v>
      </c>
      <c r="G43" s="7">
        <f t="shared" si="2"/>
        <v>1.117168702201671</v>
      </c>
      <c r="H43" s="7">
        <v>5575730.89795308</v>
      </c>
      <c r="J43" s="7">
        <f t="shared" si="3"/>
        <v>0.86398272129973286</v>
      </c>
    </row>
    <row r="44" spans="1:10" x14ac:dyDescent="0.25">
      <c r="A44" s="6">
        <v>41821</v>
      </c>
      <c r="B44" s="7">
        <v>948.67455550000011</v>
      </c>
      <c r="C44" s="7">
        <v>5956.3707452799999</v>
      </c>
      <c r="D44" s="7">
        <v>0</v>
      </c>
      <c r="E44" s="7">
        <f t="shared" si="4"/>
        <v>6905.0453007799997</v>
      </c>
      <c r="F44" s="7">
        <f t="shared" si="1"/>
        <v>62888.35586589</v>
      </c>
      <c r="G44" s="7">
        <f t="shared" si="2"/>
        <v>1.1209947660448414</v>
      </c>
      <c r="H44" s="7">
        <v>5610049.0181391602</v>
      </c>
      <c r="J44" s="7">
        <f t="shared" si="3"/>
        <v>0.86398272129973286</v>
      </c>
    </row>
    <row r="45" spans="1:10" x14ac:dyDescent="0.25">
      <c r="A45" s="6">
        <v>41852</v>
      </c>
      <c r="B45" s="7">
        <v>786.67464668999992</v>
      </c>
      <c r="C45" s="7">
        <v>1919.09571949</v>
      </c>
      <c r="D45" s="7">
        <v>0</v>
      </c>
      <c r="E45" s="7">
        <f t="shared" si="4"/>
        <v>2705.7703661799997</v>
      </c>
      <c r="F45" s="7">
        <f t="shared" ref="F45:F76" si="5">SUM(E34:E45)</f>
        <v>62390.21513982</v>
      </c>
      <c r="G45" s="7">
        <f t="shared" ref="G45:G76" si="6">F45/H45*100</f>
        <v>1.1061995937639557</v>
      </c>
      <c r="H45" s="7">
        <v>5640050.4476349512</v>
      </c>
      <c r="J45" s="7">
        <f t="shared" si="3"/>
        <v>0.86398272129973286</v>
      </c>
    </row>
    <row r="46" spans="1:10" x14ac:dyDescent="0.25">
      <c r="A46" s="6">
        <v>41883</v>
      </c>
      <c r="B46" s="7">
        <v>841.36600266999994</v>
      </c>
      <c r="C46" s="7">
        <v>1878.76263483</v>
      </c>
      <c r="D46" s="7">
        <v>0</v>
      </c>
      <c r="E46" s="7">
        <f t="shared" si="4"/>
        <v>2720.1286375</v>
      </c>
      <c r="F46" s="7">
        <f t="shared" si="5"/>
        <v>62500.907973909998</v>
      </c>
      <c r="G46" s="7">
        <f t="shared" si="6"/>
        <v>1.0996474632920417</v>
      </c>
      <c r="H46" s="7">
        <v>5683722.2892143531</v>
      </c>
      <c r="J46" s="7">
        <f t="shared" si="3"/>
        <v>0.86398272129973286</v>
      </c>
    </row>
    <row r="47" spans="1:10" x14ac:dyDescent="0.25">
      <c r="A47" s="6">
        <v>41913</v>
      </c>
      <c r="B47" s="7">
        <v>1347.6479037199997</v>
      </c>
      <c r="C47" s="7">
        <v>6178.9769208999996</v>
      </c>
      <c r="D47" s="7">
        <v>0</v>
      </c>
      <c r="E47" s="7">
        <f t="shared" si="4"/>
        <v>7526.6248246199993</v>
      </c>
      <c r="F47" s="7">
        <f t="shared" si="5"/>
        <v>60989.586022670002</v>
      </c>
      <c r="G47" s="7">
        <f t="shared" si="6"/>
        <v>1.0668241884171907</v>
      </c>
      <c r="H47" s="7">
        <v>5716929.4326891936</v>
      </c>
      <c r="J47" s="7">
        <f t="shared" si="3"/>
        <v>0.86398272129973286</v>
      </c>
    </row>
    <row r="48" spans="1:10" x14ac:dyDescent="0.25">
      <c r="A48" s="6">
        <v>41944</v>
      </c>
      <c r="B48" s="7">
        <v>874.65921035000008</v>
      </c>
      <c r="C48" s="7">
        <v>1813.2459397300001</v>
      </c>
      <c r="D48" s="7">
        <v>0</v>
      </c>
      <c r="E48" s="7">
        <f t="shared" si="4"/>
        <v>2687.9051500800001</v>
      </c>
      <c r="F48" s="7">
        <f t="shared" si="5"/>
        <v>54411.608804909993</v>
      </c>
      <c r="G48" s="7">
        <f t="shared" si="6"/>
        <v>0.9470969901051528</v>
      </c>
      <c r="H48" s="7">
        <v>5745093.6254024906</v>
      </c>
      <c r="J48" s="7">
        <f t="shared" si="3"/>
        <v>0.86398272129973286</v>
      </c>
    </row>
    <row r="49" spans="1:10" x14ac:dyDescent="0.25">
      <c r="A49" s="6">
        <v>41974</v>
      </c>
      <c r="B49" s="7">
        <v>992.89400789999991</v>
      </c>
      <c r="C49" s="7">
        <v>1669.79062959</v>
      </c>
      <c r="D49" s="7">
        <v>0</v>
      </c>
      <c r="E49" s="7">
        <f t="shared" si="4"/>
        <v>2662.6846374899997</v>
      </c>
      <c r="F49" s="7">
        <f t="shared" si="5"/>
        <v>54038.842456709994</v>
      </c>
      <c r="G49" s="7">
        <f t="shared" si="6"/>
        <v>0.93509745541042533</v>
      </c>
      <c r="H49" s="7">
        <v>5778953.0004647169</v>
      </c>
      <c r="J49" s="7">
        <f t="shared" si="3"/>
        <v>0.86398272129973286</v>
      </c>
    </row>
    <row r="50" spans="1:10" x14ac:dyDescent="0.25">
      <c r="A50" s="6">
        <v>42005</v>
      </c>
      <c r="B50" s="7">
        <v>1437.0248904600001</v>
      </c>
      <c r="C50" s="7">
        <v>4725.7809809600003</v>
      </c>
      <c r="D50" s="7">
        <v>0</v>
      </c>
      <c r="E50" s="7">
        <f t="shared" si="4"/>
        <v>6162.8058714200006</v>
      </c>
      <c r="F50" s="7">
        <f t="shared" si="5"/>
        <v>52332.207025539996</v>
      </c>
      <c r="G50" s="7">
        <f t="shared" si="6"/>
        <v>0.9022920109922431</v>
      </c>
      <c r="H50" s="7">
        <v>5799919.1379286069</v>
      </c>
      <c r="J50" s="7">
        <f t="shared" si="3"/>
        <v>0.86398272129973286</v>
      </c>
    </row>
    <row r="51" spans="1:10" x14ac:dyDescent="0.25">
      <c r="A51" s="6">
        <v>42036</v>
      </c>
      <c r="B51" s="7">
        <v>634.17052036000007</v>
      </c>
      <c r="C51" s="7">
        <v>1194.4430288999999</v>
      </c>
      <c r="D51" s="7">
        <v>0</v>
      </c>
      <c r="E51" s="7">
        <f t="shared" si="4"/>
        <v>1828.6135492600001</v>
      </c>
      <c r="F51" s="7">
        <f t="shared" si="5"/>
        <v>51444.533084079994</v>
      </c>
      <c r="G51" s="7">
        <f t="shared" si="6"/>
        <v>0.88526411006332439</v>
      </c>
      <c r="H51" s="7">
        <v>5811207.3560058912</v>
      </c>
      <c r="J51" s="7">
        <f t="shared" si="3"/>
        <v>0.86398272129973286</v>
      </c>
    </row>
    <row r="52" spans="1:10" x14ac:dyDescent="0.25">
      <c r="A52" s="6">
        <v>42064</v>
      </c>
      <c r="B52" s="7">
        <v>876.24851961000002</v>
      </c>
      <c r="C52" s="7">
        <v>1331.7485512499998</v>
      </c>
      <c r="D52" s="7">
        <v>0</v>
      </c>
      <c r="E52" s="7">
        <f t="shared" si="4"/>
        <v>2207.9970708599999</v>
      </c>
      <c r="F52" s="7">
        <f t="shared" si="5"/>
        <v>50651.861900249998</v>
      </c>
      <c r="G52" s="7">
        <f t="shared" si="6"/>
        <v>0.86589936935561662</v>
      </c>
      <c r="H52" s="7">
        <v>5849624.5283033298</v>
      </c>
      <c r="J52" s="7">
        <f t="shared" si="3"/>
        <v>0.86398272129973286</v>
      </c>
    </row>
    <row r="53" spans="1:10" x14ac:dyDescent="0.25">
      <c r="A53" s="6">
        <v>42095</v>
      </c>
      <c r="B53" s="7">
        <v>958.53267002999996</v>
      </c>
      <c r="C53" s="7">
        <v>3389.3390738800003</v>
      </c>
      <c r="D53" s="7">
        <v>0</v>
      </c>
      <c r="E53" s="7">
        <f t="shared" si="4"/>
        <v>4347.8717439100001</v>
      </c>
      <c r="F53" s="7">
        <f t="shared" si="5"/>
        <v>45282.644537850007</v>
      </c>
      <c r="G53" s="7">
        <f t="shared" si="6"/>
        <v>0.7718156495598012</v>
      </c>
      <c r="H53" s="7">
        <v>5867028.5532143069</v>
      </c>
      <c r="J53" s="7">
        <f t="shared" si="3"/>
        <v>0.86398272129973286</v>
      </c>
    </row>
    <row r="54" spans="1:10" x14ac:dyDescent="0.25">
      <c r="A54" s="6">
        <v>42125</v>
      </c>
      <c r="B54" s="7">
        <v>630.63864596999986</v>
      </c>
      <c r="C54" s="7">
        <v>1495.2150060199999</v>
      </c>
      <c r="D54" s="7">
        <v>0</v>
      </c>
      <c r="E54" s="7">
        <f t="shared" si="4"/>
        <v>2125.8536519899999</v>
      </c>
      <c r="F54" s="7">
        <f t="shared" si="5"/>
        <v>44627.289837650002</v>
      </c>
      <c r="G54" s="7">
        <f t="shared" si="6"/>
        <v>0.75922071906506294</v>
      </c>
      <c r="H54" s="7">
        <v>5878038.9835258927</v>
      </c>
      <c r="J54" s="7">
        <f t="shared" si="3"/>
        <v>0.86398272129973286</v>
      </c>
    </row>
    <row r="55" spans="1:10" x14ac:dyDescent="0.25">
      <c r="A55" s="6">
        <v>42156</v>
      </c>
      <c r="B55" s="7">
        <v>625.7946559400001</v>
      </c>
      <c r="C55" s="7">
        <v>1610.1164871599999</v>
      </c>
      <c r="D55" s="7">
        <v>0</v>
      </c>
      <c r="E55" s="7">
        <f t="shared" si="4"/>
        <v>2235.9111431000001</v>
      </c>
      <c r="F55" s="7">
        <f t="shared" si="5"/>
        <v>44117.211947190001</v>
      </c>
      <c r="G55" s="7">
        <f t="shared" si="6"/>
        <v>0.74682952337313269</v>
      </c>
      <c r="H55" s="7">
        <v>5907266.7277439777</v>
      </c>
      <c r="J55" s="7">
        <f t="shared" si="3"/>
        <v>0.86398272129973286</v>
      </c>
    </row>
    <row r="56" spans="1:10" x14ac:dyDescent="0.25">
      <c r="A56" s="6">
        <v>42186</v>
      </c>
      <c r="B56" s="7">
        <v>657.70200397000008</v>
      </c>
      <c r="C56" s="7">
        <v>4333.2104923400002</v>
      </c>
      <c r="D56" s="7">
        <v>0</v>
      </c>
      <c r="E56" s="7">
        <f t="shared" si="4"/>
        <v>4990.9124963100003</v>
      </c>
      <c r="F56" s="7">
        <f t="shared" si="5"/>
        <v>42203.079142720002</v>
      </c>
      <c r="G56" s="7">
        <f t="shared" si="6"/>
        <v>0.71199601194215445</v>
      </c>
      <c r="H56" s="7">
        <v>5927431.9567605611</v>
      </c>
      <c r="J56" s="7">
        <f t="shared" si="3"/>
        <v>0.86398272129973286</v>
      </c>
    </row>
    <row r="57" spans="1:10" x14ac:dyDescent="0.25">
      <c r="A57" s="6">
        <v>42217</v>
      </c>
      <c r="B57" s="7">
        <v>639.45468754000001</v>
      </c>
      <c r="C57" s="7">
        <v>1532.6264429100002</v>
      </c>
      <c r="D57" s="7">
        <v>0</v>
      </c>
      <c r="E57" s="7">
        <f t="shared" si="4"/>
        <v>2172.0811304500003</v>
      </c>
      <c r="F57" s="7">
        <f t="shared" si="5"/>
        <v>41669.38990699</v>
      </c>
      <c r="G57" s="7">
        <f t="shared" si="6"/>
        <v>0.70090661727770776</v>
      </c>
      <c r="H57" s="7">
        <v>5945070.124866588</v>
      </c>
      <c r="J57" s="7">
        <f t="shared" si="3"/>
        <v>0.86398272129973286</v>
      </c>
    </row>
    <row r="58" spans="1:10" x14ac:dyDescent="0.25">
      <c r="A58" s="6">
        <v>42248</v>
      </c>
      <c r="B58" s="7">
        <v>732.74240441000006</v>
      </c>
      <c r="C58" s="7">
        <v>1475.3832108700003</v>
      </c>
      <c r="D58" s="7">
        <v>0</v>
      </c>
      <c r="E58" s="7">
        <f t="shared" si="4"/>
        <v>2208.1256152800006</v>
      </c>
      <c r="F58" s="7">
        <f t="shared" si="5"/>
        <v>41157.386884770007</v>
      </c>
      <c r="G58" s="7">
        <f t="shared" si="6"/>
        <v>0.69132929702643886</v>
      </c>
      <c r="H58" s="7">
        <v>5953369.409020721</v>
      </c>
      <c r="J58" s="7">
        <f t="shared" si="3"/>
        <v>0.86398272129973286</v>
      </c>
    </row>
    <row r="59" spans="1:10" x14ac:dyDescent="0.25">
      <c r="A59" s="6">
        <v>42278</v>
      </c>
      <c r="B59" s="7">
        <v>757.62417994999998</v>
      </c>
      <c r="C59" s="7">
        <v>4151.04863166</v>
      </c>
      <c r="D59" s="7">
        <v>0</v>
      </c>
      <c r="E59" s="7">
        <f t="shared" si="4"/>
        <v>4908.6728116100003</v>
      </c>
      <c r="F59" s="7">
        <f t="shared" si="5"/>
        <v>38539.434871759993</v>
      </c>
      <c r="G59" s="7">
        <f t="shared" si="6"/>
        <v>0.64600225810719736</v>
      </c>
      <c r="H59" s="7">
        <v>5965835.9375834838</v>
      </c>
      <c r="J59" s="7">
        <f t="shared" si="3"/>
        <v>0.86398272129973286</v>
      </c>
    </row>
    <row r="60" spans="1:10" x14ac:dyDescent="0.25">
      <c r="A60" s="6">
        <v>42309</v>
      </c>
      <c r="B60" s="7">
        <v>702.31908021000004</v>
      </c>
      <c r="C60" s="7">
        <v>1564.5154024599999</v>
      </c>
      <c r="D60" s="7">
        <v>0</v>
      </c>
      <c r="E60" s="7">
        <f t="shared" si="4"/>
        <v>2266.8344826699999</v>
      </c>
      <c r="F60" s="7">
        <f t="shared" si="5"/>
        <v>38118.36420435</v>
      </c>
      <c r="G60" s="7">
        <f t="shared" si="6"/>
        <v>0.6373255114845493</v>
      </c>
      <c r="H60" s="7">
        <v>5980988.2889450453</v>
      </c>
      <c r="J60" s="7">
        <f t="shared" si="3"/>
        <v>0.86398272129973286</v>
      </c>
    </row>
    <row r="61" spans="1:10" x14ac:dyDescent="0.25">
      <c r="A61" s="6">
        <v>42339</v>
      </c>
      <c r="B61" s="7">
        <v>758.20112302999996</v>
      </c>
      <c r="C61" s="7">
        <v>2027.4411895500002</v>
      </c>
      <c r="D61" s="7">
        <v>0</v>
      </c>
      <c r="E61" s="7">
        <f t="shared" si="4"/>
        <v>2785.6423125800002</v>
      </c>
      <c r="F61" s="7">
        <f t="shared" si="5"/>
        <v>38241.321879440002</v>
      </c>
      <c r="G61" s="7">
        <f t="shared" si="6"/>
        <v>0.637803208824538</v>
      </c>
      <c r="H61" s="7">
        <v>5995786.999867592</v>
      </c>
      <c r="J61" s="7">
        <f t="shared" si="3"/>
        <v>0.86398272129973286</v>
      </c>
    </row>
    <row r="62" spans="1:10" x14ac:dyDescent="0.25">
      <c r="A62" s="6">
        <v>42370</v>
      </c>
      <c r="B62" s="7">
        <v>1287.59370947</v>
      </c>
      <c r="C62" s="7">
        <v>3312.7091072400003</v>
      </c>
      <c r="D62" s="7">
        <v>0</v>
      </c>
      <c r="E62" s="7">
        <f t="shared" si="4"/>
        <v>4600.3028167100001</v>
      </c>
      <c r="F62" s="7">
        <f t="shared" si="5"/>
        <v>36678.818824730006</v>
      </c>
      <c r="G62" s="7">
        <f t="shared" si="6"/>
        <v>0.61097159438701065</v>
      </c>
      <c r="H62" s="7">
        <v>6003359.102403109</v>
      </c>
      <c r="J62" s="7">
        <f t="shared" si="3"/>
        <v>0.86398272129973286</v>
      </c>
    </row>
    <row r="63" spans="1:10" x14ac:dyDescent="0.25">
      <c r="A63" s="6">
        <v>42401</v>
      </c>
      <c r="B63" s="7">
        <v>597.15447942000003</v>
      </c>
      <c r="C63" s="7">
        <v>1172.4579230200002</v>
      </c>
      <c r="D63" s="7">
        <v>0</v>
      </c>
      <c r="E63" s="7">
        <f t="shared" si="4"/>
        <v>1769.6124024400001</v>
      </c>
      <c r="F63" s="7">
        <f t="shared" si="5"/>
        <v>36619.817677910003</v>
      </c>
      <c r="G63" s="7">
        <f t="shared" si="6"/>
        <v>0.60759144644982888</v>
      </c>
      <c r="H63" s="7">
        <v>6027046.2811615374</v>
      </c>
      <c r="J63" s="7">
        <f t="shared" si="3"/>
        <v>0.86398272129973286</v>
      </c>
    </row>
    <row r="64" spans="1:10" x14ac:dyDescent="0.25">
      <c r="A64" s="6">
        <v>42430</v>
      </c>
      <c r="B64" s="7">
        <v>687.66652846999989</v>
      </c>
      <c r="C64" s="7">
        <v>1161.72558312</v>
      </c>
      <c r="D64" s="7">
        <v>0</v>
      </c>
      <c r="E64" s="7">
        <f t="shared" si="4"/>
        <v>1849.3921115899998</v>
      </c>
      <c r="F64" s="7">
        <f t="shared" si="5"/>
        <v>36261.212718640003</v>
      </c>
      <c r="G64" s="7">
        <f t="shared" si="6"/>
        <v>0.60040562278698351</v>
      </c>
      <c r="H64" s="7">
        <v>6039452.5538121145</v>
      </c>
      <c r="J64" s="7">
        <f t="shared" si="3"/>
        <v>0.86398272129973286</v>
      </c>
    </row>
    <row r="65" spans="1:10" x14ac:dyDescent="0.25">
      <c r="A65" s="6">
        <v>42461</v>
      </c>
      <c r="B65" s="7">
        <v>653.2309140000001</v>
      </c>
      <c r="C65" s="7">
        <v>1492.09167806</v>
      </c>
      <c r="D65" s="7">
        <v>0</v>
      </c>
      <c r="E65" s="7">
        <f t="shared" si="4"/>
        <v>2145.3225920600003</v>
      </c>
      <c r="F65" s="7">
        <f t="shared" si="5"/>
        <v>34058.663566790005</v>
      </c>
      <c r="G65" s="7">
        <f t="shared" si="6"/>
        <v>0.56173190989548483</v>
      </c>
      <c r="H65" s="7">
        <v>6063152.7187278569</v>
      </c>
      <c r="J65" s="7">
        <f t="shared" si="3"/>
        <v>0.86398272129973286</v>
      </c>
    </row>
    <row r="66" spans="1:10" x14ac:dyDescent="0.25">
      <c r="A66" s="6">
        <v>42491</v>
      </c>
      <c r="B66" s="7">
        <v>548.35946296000009</v>
      </c>
      <c r="C66" s="7">
        <v>2173.8315535699999</v>
      </c>
      <c r="D66" s="7">
        <v>0</v>
      </c>
      <c r="E66" s="7">
        <f t="shared" ref="E66:E97" si="7">SUM(B66:D66)</f>
        <v>2722.1910165300001</v>
      </c>
      <c r="F66" s="7">
        <f t="shared" si="5"/>
        <v>34655.000931330011</v>
      </c>
      <c r="G66" s="7">
        <f t="shared" si="6"/>
        <v>0.56929189502547162</v>
      </c>
      <c r="H66" s="7">
        <v>6087387.021341566</v>
      </c>
      <c r="J66" s="7">
        <f t="shared" si="3"/>
        <v>0.86398272129973286</v>
      </c>
    </row>
    <row r="67" spans="1:10" x14ac:dyDescent="0.25">
      <c r="A67" s="6">
        <v>42522</v>
      </c>
      <c r="B67" s="7">
        <v>615.44612981</v>
      </c>
      <c r="C67" s="7">
        <v>1638.27055956</v>
      </c>
      <c r="D67" s="7">
        <v>0</v>
      </c>
      <c r="E67" s="7">
        <f t="shared" si="7"/>
        <v>2253.71668937</v>
      </c>
      <c r="F67" s="7">
        <f t="shared" si="5"/>
        <v>34672.806477600003</v>
      </c>
      <c r="G67" s="7">
        <f t="shared" si="6"/>
        <v>0.5666826051510403</v>
      </c>
      <c r="H67" s="7">
        <v>6118558.4597851764</v>
      </c>
      <c r="J67" s="7">
        <f t="shared" si="3"/>
        <v>0.86398272129973286</v>
      </c>
    </row>
    <row r="68" spans="1:10" x14ac:dyDescent="0.25">
      <c r="A68" s="6">
        <v>42552</v>
      </c>
      <c r="B68" s="7">
        <v>590.92835186000002</v>
      </c>
      <c r="C68" s="7">
        <v>3408.5056421499999</v>
      </c>
      <c r="D68" s="7">
        <v>0</v>
      </c>
      <c r="E68" s="7">
        <f t="shared" si="7"/>
        <v>3999.4339940099999</v>
      </c>
      <c r="F68" s="7">
        <f t="shared" si="5"/>
        <v>33681.32797530001</v>
      </c>
      <c r="G68" s="7">
        <f t="shared" si="6"/>
        <v>0.54913366346976367</v>
      </c>
      <c r="H68" s="7">
        <v>6133539.1027533617</v>
      </c>
      <c r="J68" s="7">
        <f t="shared" si="3"/>
        <v>0.86398272129973286</v>
      </c>
    </row>
    <row r="69" spans="1:10" x14ac:dyDescent="0.25">
      <c r="A69" s="6">
        <v>42583</v>
      </c>
      <c r="B69" s="7">
        <v>510.89012444000008</v>
      </c>
      <c r="C69" s="7">
        <v>1423.81690114</v>
      </c>
      <c r="D69" s="7">
        <v>0</v>
      </c>
      <c r="E69" s="7">
        <f t="shared" si="7"/>
        <v>1934.7070255800002</v>
      </c>
      <c r="F69" s="7">
        <f t="shared" si="5"/>
        <v>33443.953870430007</v>
      </c>
      <c r="G69" s="7">
        <f t="shared" si="6"/>
        <v>0.54266993081030113</v>
      </c>
      <c r="H69" s="7">
        <v>6162853.6927580154</v>
      </c>
      <c r="J69" s="7">
        <f t="shared" si="3"/>
        <v>0.86398272129973286</v>
      </c>
    </row>
    <row r="70" spans="1:10" x14ac:dyDescent="0.25">
      <c r="A70" s="6">
        <v>42614</v>
      </c>
      <c r="B70" s="7">
        <v>622.28145459000007</v>
      </c>
      <c r="C70" s="7">
        <v>1468.9010046899998</v>
      </c>
      <c r="D70" s="7">
        <v>0</v>
      </c>
      <c r="E70" s="7">
        <f t="shared" si="7"/>
        <v>2091.1824592799999</v>
      </c>
      <c r="F70" s="7">
        <f t="shared" si="5"/>
        <v>33327.010714429998</v>
      </c>
      <c r="G70" s="7">
        <f t="shared" si="6"/>
        <v>0.53861819094529195</v>
      </c>
      <c r="H70" s="7">
        <v>6187501.8843942201</v>
      </c>
      <c r="J70" s="7">
        <f t="shared" si="3"/>
        <v>0.86398272129973286</v>
      </c>
    </row>
    <row r="71" spans="1:10" x14ac:dyDescent="0.25">
      <c r="A71" s="6">
        <v>42644</v>
      </c>
      <c r="B71" s="7">
        <v>688.33284659999993</v>
      </c>
      <c r="C71" s="7">
        <v>2352.8603003500002</v>
      </c>
      <c r="D71" s="7">
        <v>0</v>
      </c>
      <c r="E71" s="7">
        <f t="shared" si="7"/>
        <v>3041.19314695</v>
      </c>
      <c r="F71" s="7">
        <f t="shared" si="5"/>
        <v>31459.531049770001</v>
      </c>
      <c r="G71" s="7">
        <f t="shared" si="6"/>
        <v>0.50694977671660046</v>
      </c>
      <c r="H71" s="7">
        <v>6205650.4400744196</v>
      </c>
      <c r="J71" s="7">
        <f t="shared" si="3"/>
        <v>0.86398272129973286</v>
      </c>
    </row>
    <row r="72" spans="1:10" x14ac:dyDescent="0.25">
      <c r="A72" s="6">
        <v>42675</v>
      </c>
      <c r="B72" s="7">
        <v>518.5984079399999</v>
      </c>
      <c r="C72" s="7">
        <v>2182.2763721400001</v>
      </c>
      <c r="D72" s="7">
        <v>0</v>
      </c>
      <c r="E72" s="7">
        <f t="shared" si="7"/>
        <v>2700.8747800800002</v>
      </c>
      <c r="F72" s="7">
        <f t="shared" si="5"/>
        <v>31893.571347180001</v>
      </c>
      <c r="G72" s="7">
        <f t="shared" si="6"/>
        <v>0.51127453871227324</v>
      </c>
      <c r="H72" s="7">
        <v>6238051.9529701332</v>
      </c>
      <c r="J72" s="7">
        <f t="shared" si="3"/>
        <v>0.86398272129973286</v>
      </c>
    </row>
    <row r="73" spans="1:10" x14ac:dyDescent="0.25">
      <c r="A73" s="6">
        <v>42705</v>
      </c>
      <c r="B73" s="7">
        <v>571.51258039000004</v>
      </c>
      <c r="C73" s="7">
        <v>1487.15478349</v>
      </c>
      <c r="D73" s="7">
        <v>0</v>
      </c>
      <c r="E73" s="7">
        <f t="shared" si="7"/>
        <v>2058.6673638800003</v>
      </c>
      <c r="F73" s="7">
        <f t="shared" si="5"/>
        <v>31166.596398480004</v>
      </c>
      <c r="G73" s="7">
        <f t="shared" si="6"/>
        <v>0.49712818339827075</v>
      </c>
      <c r="H73" s="7">
        <v>6269328.0001610983</v>
      </c>
      <c r="J73" s="7">
        <f t="shared" si="3"/>
        <v>0.86398272129973286</v>
      </c>
    </row>
    <row r="74" spans="1:10" x14ac:dyDescent="0.25">
      <c r="A74" s="6">
        <v>42736</v>
      </c>
      <c r="B74" s="7">
        <v>1169.4290638099999</v>
      </c>
      <c r="C74" s="7">
        <v>5488.0601567200001</v>
      </c>
      <c r="D74" s="7">
        <v>0</v>
      </c>
      <c r="E74" s="7">
        <f t="shared" si="7"/>
        <v>6657.4892205300002</v>
      </c>
      <c r="F74" s="7">
        <f t="shared" si="5"/>
        <v>33223.782802300004</v>
      </c>
      <c r="G74" s="7">
        <f t="shared" si="6"/>
        <v>0.52726563963828466</v>
      </c>
      <c r="H74" s="7">
        <v>6301146.9560376098</v>
      </c>
      <c r="J74" s="7">
        <f t="shared" si="3"/>
        <v>0.86398272129973286</v>
      </c>
    </row>
    <row r="75" spans="1:10" x14ac:dyDescent="0.25">
      <c r="A75" s="6">
        <v>42767</v>
      </c>
      <c r="B75" s="7">
        <v>1211.8436100199999</v>
      </c>
      <c r="C75" s="7">
        <v>1875.8376726000001</v>
      </c>
      <c r="D75" s="7">
        <v>0</v>
      </c>
      <c r="E75" s="7">
        <f t="shared" si="7"/>
        <v>3087.6812826200003</v>
      </c>
      <c r="F75" s="7">
        <f t="shared" si="5"/>
        <v>34541.851682480003</v>
      </c>
      <c r="G75" s="7">
        <f t="shared" si="6"/>
        <v>0.54641430385491874</v>
      </c>
      <c r="H75" s="7">
        <v>6321549.681036788</v>
      </c>
      <c r="J75" s="7">
        <f t="shared" si="3"/>
        <v>0.86398272129973286</v>
      </c>
    </row>
    <row r="76" spans="1:10" x14ac:dyDescent="0.25">
      <c r="A76" s="6">
        <v>42795</v>
      </c>
      <c r="B76" s="7">
        <v>744.45576046000019</v>
      </c>
      <c r="C76" s="7">
        <v>1796.1838811799998</v>
      </c>
      <c r="D76" s="7">
        <v>0</v>
      </c>
      <c r="E76" s="7">
        <f t="shared" si="7"/>
        <v>2540.6396416400003</v>
      </c>
      <c r="F76" s="7">
        <f t="shared" si="5"/>
        <v>35233.099212530004</v>
      </c>
      <c r="G76" s="7">
        <f t="shared" si="6"/>
        <v>0.55445089575251827</v>
      </c>
      <c r="H76" s="7">
        <v>6354593.2529715784</v>
      </c>
      <c r="J76" s="7">
        <f t="shared" si="3"/>
        <v>0.86398272129973286</v>
      </c>
    </row>
    <row r="77" spans="1:10" x14ac:dyDescent="0.25">
      <c r="A77" s="6">
        <v>42826</v>
      </c>
      <c r="B77" s="7">
        <v>662.31993731999989</v>
      </c>
      <c r="C77" s="7">
        <v>5810.9401465000001</v>
      </c>
      <c r="D77" s="7">
        <v>0</v>
      </c>
      <c r="E77" s="7">
        <f t="shared" si="7"/>
        <v>6473.2600838199996</v>
      </c>
      <c r="F77" s="7">
        <f t="shared" ref="F77:F108" si="8">SUM(E66:E77)</f>
        <v>39561.036704290003</v>
      </c>
      <c r="G77" s="7">
        <f t="shared" ref="G77:G108" si="9">F77/H77*100</f>
        <v>0.62091026837649577</v>
      </c>
      <c r="H77" s="7">
        <v>6371457.9576419145</v>
      </c>
      <c r="J77" s="7">
        <f t="shared" si="3"/>
        <v>0.86398272129973286</v>
      </c>
    </row>
    <row r="78" spans="1:10" x14ac:dyDescent="0.25">
      <c r="A78" s="6">
        <v>42856</v>
      </c>
      <c r="B78" s="7">
        <v>584.20478241000012</v>
      </c>
      <c r="C78" s="7">
        <v>1596.5520781600001</v>
      </c>
      <c r="D78" s="7">
        <v>0</v>
      </c>
      <c r="E78" s="7">
        <f t="shared" si="7"/>
        <v>2180.7568605700003</v>
      </c>
      <c r="F78" s="7">
        <f t="shared" si="8"/>
        <v>39019.602548329996</v>
      </c>
      <c r="G78" s="7">
        <f t="shared" si="9"/>
        <v>0.6091192561975447</v>
      </c>
      <c r="H78" s="7">
        <v>6405905.2724603843</v>
      </c>
      <c r="J78" s="7">
        <f t="shared" si="3"/>
        <v>0.86398272129973286</v>
      </c>
    </row>
    <row r="79" spans="1:10" x14ac:dyDescent="0.25">
      <c r="A79" s="6">
        <v>42887</v>
      </c>
      <c r="B79" s="7">
        <v>606.3213502399999</v>
      </c>
      <c r="C79" s="7">
        <v>1631.02765998</v>
      </c>
      <c r="D79" s="7">
        <v>0</v>
      </c>
      <c r="E79" s="7">
        <f t="shared" si="7"/>
        <v>2237.3490102199999</v>
      </c>
      <c r="F79" s="7">
        <f t="shared" si="8"/>
        <v>39003.23486918</v>
      </c>
      <c r="G79" s="7">
        <f t="shared" si="9"/>
        <v>0.60694466734525554</v>
      </c>
      <c r="H79" s="7">
        <v>6426159.9067635145</v>
      </c>
      <c r="J79" s="7">
        <f t="shared" ref="J79:J142" si="10">J78</f>
        <v>0.86398272129973286</v>
      </c>
    </row>
    <row r="80" spans="1:10" x14ac:dyDescent="0.25">
      <c r="A80" s="6">
        <v>42917</v>
      </c>
      <c r="B80" s="7">
        <v>631.48500663000004</v>
      </c>
      <c r="C80" s="7">
        <v>5097.7443411200002</v>
      </c>
      <c r="D80" s="7">
        <v>0</v>
      </c>
      <c r="E80" s="7">
        <f t="shared" si="7"/>
        <v>5729.2293477500007</v>
      </c>
      <c r="F80" s="7">
        <f t="shared" si="8"/>
        <v>40733.030222920002</v>
      </c>
      <c r="G80" s="7">
        <f t="shared" si="9"/>
        <v>0.6312783606026624</v>
      </c>
      <c r="H80" s="7">
        <v>6452467.3686000276</v>
      </c>
      <c r="J80" s="7">
        <f t="shared" si="10"/>
        <v>0.86398272129973286</v>
      </c>
    </row>
    <row r="81" spans="1:10" x14ac:dyDescent="0.25">
      <c r="A81" s="6">
        <v>42948</v>
      </c>
      <c r="B81" s="7">
        <v>562.39472111999999</v>
      </c>
      <c r="C81" s="7">
        <v>1560.4826790900001</v>
      </c>
      <c r="D81" s="7">
        <v>0</v>
      </c>
      <c r="E81" s="7">
        <f t="shared" si="7"/>
        <v>2122.8774002099999</v>
      </c>
      <c r="F81" s="7">
        <f t="shared" si="8"/>
        <v>40921.200597550007</v>
      </c>
      <c r="G81" s="7">
        <f t="shared" si="9"/>
        <v>0.63172679874450233</v>
      </c>
      <c r="H81" s="7">
        <v>6477673.6840794235</v>
      </c>
      <c r="J81" s="7">
        <f t="shared" si="10"/>
        <v>0.86398272129973286</v>
      </c>
    </row>
    <row r="82" spans="1:10" x14ac:dyDescent="0.25">
      <c r="A82" s="6">
        <v>42979</v>
      </c>
      <c r="B82" s="7">
        <v>692.03631259999997</v>
      </c>
      <c r="C82" s="7">
        <v>1553.2600743799999</v>
      </c>
      <c r="D82" s="7">
        <v>0</v>
      </c>
      <c r="E82" s="7">
        <f t="shared" si="7"/>
        <v>2245.2963869799996</v>
      </c>
      <c r="F82" s="7">
        <f t="shared" si="8"/>
        <v>41075.314525250011</v>
      </c>
      <c r="G82" s="7">
        <f t="shared" si="9"/>
        <v>0.63215948408094469</v>
      </c>
      <c r="H82" s="7">
        <v>6497618.964772271</v>
      </c>
      <c r="J82" s="7">
        <f t="shared" si="10"/>
        <v>0.86398272129973286</v>
      </c>
    </row>
    <row r="83" spans="1:10" x14ac:dyDescent="0.25">
      <c r="A83" s="6">
        <v>43009</v>
      </c>
      <c r="B83" s="7">
        <v>750.68088109000007</v>
      </c>
      <c r="C83" s="7">
        <v>5903.3790533800011</v>
      </c>
      <c r="D83" s="7">
        <v>0</v>
      </c>
      <c r="E83" s="7">
        <f t="shared" si="7"/>
        <v>6654.0599344700013</v>
      </c>
      <c r="F83" s="7">
        <f t="shared" si="8"/>
        <v>44688.181312770001</v>
      </c>
      <c r="G83" s="7">
        <f t="shared" si="9"/>
        <v>0.68467844612397544</v>
      </c>
      <c r="H83" s="7">
        <v>6526885.9514643261</v>
      </c>
      <c r="J83" s="7">
        <f t="shared" si="10"/>
        <v>0.86398272129973286</v>
      </c>
    </row>
    <row r="84" spans="1:10" x14ac:dyDescent="0.25">
      <c r="A84" s="6">
        <v>43040</v>
      </c>
      <c r="B84" s="7">
        <v>637.37095557000009</v>
      </c>
      <c r="C84" s="7">
        <v>1797.3175285500001</v>
      </c>
      <c r="D84" s="7">
        <v>0</v>
      </c>
      <c r="E84" s="7">
        <f t="shared" si="7"/>
        <v>2434.6884841200003</v>
      </c>
      <c r="F84" s="7">
        <f t="shared" si="8"/>
        <v>44421.995016810011</v>
      </c>
      <c r="G84" s="7">
        <f t="shared" si="9"/>
        <v>0.67769516029999977</v>
      </c>
      <c r="H84" s="7">
        <v>6554863.8413096284</v>
      </c>
      <c r="J84" s="7">
        <f t="shared" si="10"/>
        <v>0.86398272129973286</v>
      </c>
    </row>
    <row r="85" spans="1:10" x14ac:dyDescent="0.25">
      <c r="A85" s="6">
        <v>43070</v>
      </c>
      <c r="B85" s="7">
        <v>820.27506309</v>
      </c>
      <c r="C85" s="7">
        <v>1928.8732500599999</v>
      </c>
      <c r="D85" s="7">
        <v>0</v>
      </c>
      <c r="E85" s="7">
        <f t="shared" si="7"/>
        <v>2749.1483131499999</v>
      </c>
      <c r="F85" s="7">
        <f t="shared" si="8"/>
        <v>45112.475966079997</v>
      </c>
      <c r="G85" s="7">
        <f t="shared" si="9"/>
        <v>0.68502953185402804</v>
      </c>
      <c r="H85" s="7">
        <v>6585479.0002970193</v>
      </c>
      <c r="J85" s="7">
        <f t="shared" si="10"/>
        <v>0.86398272129973286</v>
      </c>
    </row>
    <row r="86" spans="1:10" x14ac:dyDescent="0.25">
      <c r="A86" s="6">
        <v>43101</v>
      </c>
      <c r="B86" s="7">
        <v>2047.4897867299999</v>
      </c>
      <c r="C86" s="7">
        <v>7650.2823206500007</v>
      </c>
      <c r="D86" s="7">
        <v>0</v>
      </c>
      <c r="E86" s="7">
        <f t="shared" si="7"/>
        <v>9697.7721073800003</v>
      </c>
      <c r="F86" s="7">
        <f t="shared" si="8"/>
        <v>48152.758852929997</v>
      </c>
      <c r="G86" s="7">
        <f t="shared" si="9"/>
        <v>0.72688316744684267</v>
      </c>
      <c r="H86" s="7">
        <v>6624552.7492492702</v>
      </c>
      <c r="J86" s="7">
        <f t="shared" si="10"/>
        <v>0.86398272129973286</v>
      </c>
    </row>
    <row r="87" spans="1:10" x14ac:dyDescent="0.25">
      <c r="A87" s="6">
        <v>43132</v>
      </c>
      <c r="B87" s="7">
        <v>672.10437367999998</v>
      </c>
      <c r="C87" s="7">
        <v>2213.3797840400002</v>
      </c>
      <c r="D87" s="7">
        <v>0</v>
      </c>
      <c r="E87" s="7">
        <f t="shared" si="7"/>
        <v>2885.4841577200004</v>
      </c>
      <c r="F87" s="7">
        <f t="shared" si="8"/>
        <v>47950.561728029999</v>
      </c>
      <c r="G87" s="7">
        <f t="shared" si="9"/>
        <v>0.72064419310043382</v>
      </c>
      <c r="H87" s="7">
        <v>6653846.9590286827</v>
      </c>
      <c r="J87" s="7">
        <f t="shared" si="10"/>
        <v>0.86398272129973286</v>
      </c>
    </row>
    <row r="88" spans="1:10" x14ac:dyDescent="0.25">
      <c r="A88" s="6">
        <v>43160</v>
      </c>
      <c r="B88" s="7">
        <v>678.22910344000002</v>
      </c>
      <c r="C88" s="7">
        <v>1966.7558091000001</v>
      </c>
      <c r="D88" s="7">
        <v>0</v>
      </c>
      <c r="E88" s="7">
        <f t="shared" si="7"/>
        <v>2644.9849125400001</v>
      </c>
      <c r="F88" s="7">
        <f t="shared" si="8"/>
        <v>48054.906998930004</v>
      </c>
      <c r="G88" s="7">
        <f t="shared" si="9"/>
        <v>0.71913131029826416</v>
      </c>
      <c r="H88" s="7">
        <v>6682354.9900780898</v>
      </c>
      <c r="J88" s="7">
        <f t="shared" si="10"/>
        <v>0.86398272129973286</v>
      </c>
    </row>
    <row r="89" spans="1:10" x14ac:dyDescent="0.25">
      <c r="A89" s="6">
        <v>43191</v>
      </c>
      <c r="B89" s="7">
        <v>705.71891825</v>
      </c>
      <c r="C89" s="7">
        <v>8600.6771363799999</v>
      </c>
      <c r="D89" s="7">
        <v>0</v>
      </c>
      <c r="E89" s="7">
        <f t="shared" si="7"/>
        <v>9306.3960546300004</v>
      </c>
      <c r="F89" s="7">
        <f t="shared" si="8"/>
        <v>50888.042969740003</v>
      </c>
      <c r="G89" s="7">
        <f t="shared" si="9"/>
        <v>0.75586115023363143</v>
      </c>
      <c r="H89" s="7">
        <v>6732459.1234793412</v>
      </c>
      <c r="J89" s="7">
        <f t="shared" si="10"/>
        <v>0.86398272129973286</v>
      </c>
    </row>
    <row r="90" spans="1:10" x14ac:dyDescent="0.25">
      <c r="A90" s="6">
        <v>43221</v>
      </c>
      <c r="B90" s="7">
        <v>592.93958025999996</v>
      </c>
      <c r="C90" s="7">
        <v>2361.6586726400001</v>
      </c>
      <c r="D90" s="7">
        <v>187.02354055000001</v>
      </c>
      <c r="E90" s="7">
        <f t="shared" si="7"/>
        <v>3141.62179345</v>
      </c>
      <c r="F90" s="7">
        <f t="shared" si="8"/>
        <v>51848.907902620005</v>
      </c>
      <c r="G90" s="7">
        <f t="shared" si="9"/>
        <v>0.76884181616849967</v>
      </c>
      <c r="H90" s="7">
        <v>6743767.9392891889</v>
      </c>
      <c r="J90" s="7">
        <f t="shared" si="10"/>
        <v>0.86398272129973286</v>
      </c>
    </row>
    <row r="91" spans="1:10" x14ac:dyDescent="0.25">
      <c r="A91" s="6">
        <v>43252</v>
      </c>
      <c r="B91" s="7">
        <v>706.56461560999992</v>
      </c>
      <c r="C91" s="7">
        <v>2667.4179059200001</v>
      </c>
      <c r="D91" s="7">
        <v>0</v>
      </c>
      <c r="E91" s="7">
        <f t="shared" si="7"/>
        <v>3373.9825215299998</v>
      </c>
      <c r="F91" s="7">
        <f t="shared" si="8"/>
        <v>52985.541413930005</v>
      </c>
      <c r="G91" s="7">
        <f t="shared" si="9"/>
        <v>0.78078698837403593</v>
      </c>
      <c r="H91" s="7">
        <v>6786171.158444982</v>
      </c>
      <c r="J91" s="7">
        <f t="shared" si="10"/>
        <v>0.86398272129973286</v>
      </c>
    </row>
    <row r="92" spans="1:10" x14ac:dyDescent="0.25">
      <c r="A92" s="6">
        <v>43282</v>
      </c>
      <c r="B92" s="7">
        <v>1054.82351595</v>
      </c>
      <c r="C92" s="7">
        <v>11042.32603889</v>
      </c>
      <c r="D92" s="7">
        <v>0</v>
      </c>
      <c r="E92" s="7">
        <f t="shared" si="7"/>
        <v>12097.14955484</v>
      </c>
      <c r="F92" s="7">
        <f t="shared" si="8"/>
        <v>59353.461621020004</v>
      </c>
      <c r="G92" s="7">
        <f t="shared" si="9"/>
        <v>0.86900276666246234</v>
      </c>
      <c r="H92" s="7">
        <v>6830065.8982912134</v>
      </c>
      <c r="J92" s="7">
        <f t="shared" si="10"/>
        <v>0.86398272129973286</v>
      </c>
    </row>
    <row r="93" spans="1:10" x14ac:dyDescent="0.25">
      <c r="A93" s="6">
        <v>43313</v>
      </c>
      <c r="B93" s="7">
        <v>753.14923279000004</v>
      </c>
      <c r="C93" s="7">
        <v>2794.8846020700003</v>
      </c>
      <c r="D93" s="7">
        <v>187.02354055000001</v>
      </c>
      <c r="E93" s="7">
        <f t="shared" si="7"/>
        <v>3735.0573754100005</v>
      </c>
      <c r="F93" s="7">
        <f t="shared" si="8"/>
        <v>60965.641596219997</v>
      </c>
      <c r="G93" s="7">
        <f t="shared" si="9"/>
        <v>0.88699808124841539</v>
      </c>
      <c r="H93" s="7">
        <v>6873255.183417445</v>
      </c>
      <c r="J93" s="7">
        <f t="shared" si="10"/>
        <v>0.86398272129973286</v>
      </c>
    </row>
    <row r="94" spans="1:10" x14ac:dyDescent="0.25">
      <c r="A94" s="6">
        <v>43344</v>
      </c>
      <c r="B94" s="7">
        <v>971.18256298999995</v>
      </c>
      <c r="C94" s="7">
        <v>2676.7779976100001</v>
      </c>
      <c r="D94" s="7">
        <v>0</v>
      </c>
      <c r="E94" s="7">
        <f t="shared" si="7"/>
        <v>3647.9605606</v>
      </c>
      <c r="F94" s="7">
        <f t="shared" si="8"/>
        <v>62368.305769839993</v>
      </c>
      <c r="G94" s="7">
        <f t="shared" si="9"/>
        <v>0.90318054543500803</v>
      </c>
      <c r="H94" s="7">
        <v>6905408.457375586</v>
      </c>
      <c r="J94" s="7">
        <f t="shared" si="10"/>
        <v>0.86398272129973286</v>
      </c>
    </row>
    <row r="95" spans="1:10" x14ac:dyDescent="0.25">
      <c r="A95" s="6">
        <v>43374</v>
      </c>
      <c r="B95" s="7">
        <v>870.53007659000002</v>
      </c>
      <c r="C95" s="7">
        <v>11732.563882660001</v>
      </c>
      <c r="D95" s="7">
        <v>0</v>
      </c>
      <c r="E95" s="7">
        <f t="shared" si="7"/>
        <v>12603.09395925</v>
      </c>
      <c r="F95" s="7">
        <f t="shared" si="8"/>
        <v>68317.339794619998</v>
      </c>
      <c r="G95" s="7">
        <f t="shared" si="9"/>
        <v>0.98317559275076583</v>
      </c>
      <c r="H95" s="7">
        <v>6948640.7411192097</v>
      </c>
      <c r="J95" s="7">
        <f t="shared" si="10"/>
        <v>0.86398272129973286</v>
      </c>
    </row>
    <row r="96" spans="1:10" x14ac:dyDescent="0.25">
      <c r="A96" s="6">
        <v>43405</v>
      </c>
      <c r="B96" s="7">
        <v>981.08719547999999</v>
      </c>
      <c r="C96" s="7">
        <v>2950.5854375399999</v>
      </c>
      <c r="D96" s="7">
        <v>0</v>
      </c>
      <c r="E96" s="7">
        <f t="shared" si="7"/>
        <v>3931.6726330199999</v>
      </c>
      <c r="F96" s="7">
        <f t="shared" si="8"/>
        <v>69814.323943519994</v>
      </c>
      <c r="G96" s="7">
        <f t="shared" si="9"/>
        <v>0.99990431367375943</v>
      </c>
      <c r="H96" s="7">
        <v>6982100.4858969375</v>
      </c>
      <c r="J96" s="7">
        <f t="shared" si="10"/>
        <v>0.86398272129973286</v>
      </c>
    </row>
    <row r="97" spans="1:10" x14ac:dyDescent="0.25">
      <c r="A97" s="6">
        <v>43435</v>
      </c>
      <c r="B97" s="7">
        <v>1191.1706060700001</v>
      </c>
      <c r="C97" s="7">
        <v>3256.9765294400004</v>
      </c>
      <c r="D97" s="7">
        <v>374.04708110000001</v>
      </c>
      <c r="E97" s="7">
        <f t="shared" si="7"/>
        <v>4822.1942166099998</v>
      </c>
      <c r="F97" s="7">
        <f t="shared" si="8"/>
        <v>71887.36984698</v>
      </c>
      <c r="G97" s="7">
        <f t="shared" si="9"/>
        <v>1.026355263960236</v>
      </c>
      <c r="H97" s="7">
        <v>7004140.9998326981</v>
      </c>
      <c r="J97" s="7">
        <f t="shared" si="10"/>
        <v>0.86398272129973286</v>
      </c>
    </row>
    <row r="98" spans="1:10" x14ac:dyDescent="0.25">
      <c r="A98" s="6">
        <v>43466</v>
      </c>
      <c r="B98" s="7">
        <v>2389.485026880001</v>
      </c>
      <c r="C98" s="7">
        <v>10393.903564729999</v>
      </c>
      <c r="D98" s="7">
        <v>0</v>
      </c>
      <c r="E98" s="7">
        <f t="shared" ref="E98:E129" si="11">SUM(B98:D98)</f>
        <v>12783.388591610001</v>
      </c>
      <c r="F98" s="7">
        <f t="shared" si="8"/>
        <v>74972.986331209991</v>
      </c>
      <c r="G98" s="7">
        <f t="shared" si="9"/>
        <v>1.066445867055086</v>
      </c>
      <c r="H98" s="7">
        <v>7030172.7117422773</v>
      </c>
      <c r="J98" s="7">
        <f t="shared" si="10"/>
        <v>0.86398272129973286</v>
      </c>
    </row>
    <row r="99" spans="1:10" x14ac:dyDescent="0.25">
      <c r="A99" s="6">
        <v>43497</v>
      </c>
      <c r="B99" s="7">
        <v>968.62689946</v>
      </c>
      <c r="C99" s="7">
        <v>2460.6900211100001</v>
      </c>
      <c r="D99" s="7">
        <v>0</v>
      </c>
      <c r="E99" s="7">
        <f t="shared" si="11"/>
        <v>3429.3169205700001</v>
      </c>
      <c r="F99" s="7">
        <f t="shared" si="8"/>
        <v>75516.819094059989</v>
      </c>
      <c r="G99" s="7">
        <f t="shared" si="9"/>
        <v>1.0686197195422951</v>
      </c>
      <c r="H99" s="7">
        <v>7066762.6390429065</v>
      </c>
      <c r="J99" s="7">
        <f t="shared" si="10"/>
        <v>0.86398272129973286</v>
      </c>
    </row>
    <row r="100" spans="1:10" x14ac:dyDescent="0.25">
      <c r="A100" s="6">
        <v>43525</v>
      </c>
      <c r="B100" s="7">
        <v>777.74923656999999</v>
      </c>
      <c r="C100" s="7">
        <v>2248.4799677800002</v>
      </c>
      <c r="D100" s="7">
        <v>0</v>
      </c>
      <c r="E100" s="7">
        <f t="shared" si="11"/>
        <v>3026.2292043500001</v>
      </c>
      <c r="F100" s="7">
        <f t="shared" si="8"/>
        <v>75898.063385870002</v>
      </c>
      <c r="G100" s="7">
        <f t="shared" si="9"/>
        <v>1.0720653782729774</v>
      </c>
      <c r="H100" s="7">
        <v>7079611.4606495816</v>
      </c>
      <c r="J100" s="7">
        <f t="shared" si="10"/>
        <v>0.86398272129973286</v>
      </c>
    </row>
    <row r="101" spans="1:10" x14ac:dyDescent="0.25">
      <c r="A101" s="6">
        <v>43556</v>
      </c>
      <c r="B101" s="7">
        <v>1281.5112315300003</v>
      </c>
      <c r="C101" s="7">
        <v>11282.37300793</v>
      </c>
      <c r="D101" s="7">
        <v>0</v>
      </c>
      <c r="E101" s="7">
        <f t="shared" si="11"/>
        <v>12563.88423946</v>
      </c>
      <c r="F101" s="7">
        <f t="shared" si="8"/>
        <v>79155.551570700016</v>
      </c>
      <c r="G101" s="7">
        <f t="shared" si="9"/>
        <v>1.1140074872585868</v>
      </c>
      <c r="H101" s="7">
        <v>7105477.5193199571</v>
      </c>
      <c r="J101" s="7">
        <f t="shared" si="10"/>
        <v>0.86398272129973286</v>
      </c>
    </row>
    <row r="102" spans="1:10" x14ac:dyDescent="0.25">
      <c r="A102" s="6">
        <v>43586</v>
      </c>
      <c r="B102" s="7">
        <v>691.57172544000002</v>
      </c>
      <c r="C102" s="7">
        <v>3174.7025836900002</v>
      </c>
      <c r="D102" s="7">
        <v>191.44851751000002</v>
      </c>
      <c r="E102" s="7">
        <f t="shared" si="11"/>
        <v>4057.7228266400002</v>
      </c>
      <c r="F102" s="7">
        <f t="shared" si="8"/>
        <v>80071.652603890019</v>
      </c>
      <c r="G102" s="7">
        <f t="shared" si="9"/>
        <v>1.1184409780513871</v>
      </c>
      <c r="H102" s="7">
        <v>7159220.2159290975</v>
      </c>
      <c r="J102" s="7">
        <f t="shared" si="10"/>
        <v>0.86398272129973286</v>
      </c>
    </row>
    <row r="103" spans="1:10" x14ac:dyDescent="0.25">
      <c r="A103" s="6">
        <v>43617</v>
      </c>
      <c r="B103" s="7">
        <v>1305.5453715599999</v>
      </c>
      <c r="C103" s="7">
        <v>2952.3406639300001</v>
      </c>
      <c r="D103" s="7">
        <v>0</v>
      </c>
      <c r="E103" s="7">
        <f t="shared" si="11"/>
        <v>4257.8860354899998</v>
      </c>
      <c r="F103" s="7">
        <f t="shared" si="8"/>
        <v>80955.556117850007</v>
      </c>
      <c r="G103" s="7">
        <f t="shared" si="9"/>
        <v>1.1287293247278762</v>
      </c>
      <c r="H103" s="7">
        <v>7172273.6659976002</v>
      </c>
      <c r="J103" s="7">
        <f t="shared" si="10"/>
        <v>0.86398272129973286</v>
      </c>
    </row>
    <row r="104" spans="1:10" x14ac:dyDescent="0.25">
      <c r="A104" s="6">
        <v>43647</v>
      </c>
      <c r="B104" s="7">
        <v>1898.5445850000001</v>
      </c>
      <c r="C104" s="7">
        <v>10418.736276980002</v>
      </c>
      <c r="D104" s="7">
        <v>374.04708110000001</v>
      </c>
      <c r="E104" s="7">
        <f t="shared" si="11"/>
        <v>12691.327943080001</v>
      </c>
      <c r="F104" s="7">
        <f t="shared" si="8"/>
        <v>81549.734506089997</v>
      </c>
      <c r="G104" s="7">
        <f t="shared" si="9"/>
        <v>1.1307095893353618</v>
      </c>
      <c r="H104" s="7">
        <v>7212261.6872848347</v>
      </c>
      <c r="J104" s="7">
        <f t="shared" si="10"/>
        <v>0.86398272129973286</v>
      </c>
    </row>
    <row r="105" spans="1:10" x14ac:dyDescent="0.25">
      <c r="A105" s="6">
        <v>43678</v>
      </c>
      <c r="B105" s="7">
        <v>1216.54154761</v>
      </c>
      <c r="C105" s="7">
        <v>2688.9474943199998</v>
      </c>
      <c r="D105" s="7">
        <v>0</v>
      </c>
      <c r="E105" s="7">
        <f t="shared" si="11"/>
        <v>3905.48904193</v>
      </c>
      <c r="F105" s="7">
        <f t="shared" si="8"/>
        <v>81720.166172609999</v>
      </c>
      <c r="G105" s="7">
        <f t="shared" si="9"/>
        <v>1.1283066923822787</v>
      </c>
      <c r="H105" s="7">
        <v>7242726.3548413487</v>
      </c>
      <c r="J105" s="7">
        <f t="shared" si="10"/>
        <v>0.86398272129973286</v>
      </c>
    </row>
    <row r="106" spans="1:10" x14ac:dyDescent="0.25">
      <c r="A106" s="6">
        <v>43709</v>
      </c>
      <c r="B106" s="7">
        <v>1320.1231565899998</v>
      </c>
      <c r="C106" s="7">
        <v>2816.6717930499999</v>
      </c>
      <c r="D106" s="7">
        <v>0</v>
      </c>
      <c r="E106" s="7">
        <f t="shared" si="11"/>
        <v>4136.7949496399997</v>
      </c>
      <c r="F106" s="7">
        <f t="shared" si="8"/>
        <v>82209.000561649998</v>
      </c>
      <c r="G106" s="7">
        <f t="shared" si="9"/>
        <v>1.128465097011552</v>
      </c>
      <c r="H106" s="7">
        <v>7285028.2015242903</v>
      </c>
      <c r="J106" s="7">
        <f t="shared" si="10"/>
        <v>0.86398272129973286</v>
      </c>
    </row>
    <row r="107" spans="1:10" x14ac:dyDescent="0.25">
      <c r="A107" s="6">
        <v>43739</v>
      </c>
      <c r="B107" s="7">
        <v>1454.1540384800001</v>
      </c>
      <c r="C107" s="7">
        <v>10386.623242940001</v>
      </c>
      <c r="D107" s="7">
        <v>748.09416220000003</v>
      </c>
      <c r="E107" s="7">
        <f t="shared" si="11"/>
        <v>12588.871443619999</v>
      </c>
      <c r="F107" s="7">
        <f t="shared" si="8"/>
        <v>82194.778046020001</v>
      </c>
      <c r="G107" s="7">
        <f t="shared" si="9"/>
        <v>1.1225004789960547</v>
      </c>
      <c r="H107" s="7">
        <v>7322471.5342245204</v>
      </c>
      <c r="J107" s="7">
        <f t="shared" si="10"/>
        <v>0.86398272129973286</v>
      </c>
    </row>
    <row r="108" spans="1:10" x14ac:dyDescent="0.25">
      <c r="A108" s="6">
        <v>43770</v>
      </c>
      <c r="B108" s="7">
        <v>1222.7354321999999</v>
      </c>
      <c r="C108" s="7">
        <v>2892.3722934800003</v>
      </c>
      <c r="D108" s="7">
        <v>0</v>
      </c>
      <c r="E108" s="7">
        <f t="shared" si="11"/>
        <v>4115.1077256799999</v>
      </c>
      <c r="F108" s="7">
        <f t="shared" si="8"/>
        <v>82378.213138680003</v>
      </c>
      <c r="G108" s="7">
        <f t="shared" si="9"/>
        <v>1.1203696818186279</v>
      </c>
      <c r="H108" s="7">
        <v>7352770.6502161371</v>
      </c>
      <c r="J108" s="7">
        <f t="shared" si="10"/>
        <v>0.86398272129973286</v>
      </c>
    </row>
    <row r="109" spans="1:10" x14ac:dyDescent="0.25">
      <c r="A109" s="6">
        <v>43800</v>
      </c>
      <c r="B109" s="7">
        <v>1197.3249269800001</v>
      </c>
      <c r="C109" s="7">
        <v>2965.4658293899997</v>
      </c>
      <c r="D109" s="7">
        <v>0</v>
      </c>
      <c r="E109" s="7">
        <f t="shared" si="11"/>
        <v>4162.7907563700001</v>
      </c>
      <c r="F109" s="7">
        <f t="shared" ref="F109:F140" si="12">SUM(E98:E109)</f>
        <v>81718.809678439997</v>
      </c>
      <c r="G109" s="7">
        <f t="shared" ref="G109:G140" si="13">F109/H109*100</f>
        <v>1.1059326148702238</v>
      </c>
      <c r="H109" s="7">
        <v>7389130.9994532829</v>
      </c>
      <c r="J109" s="7">
        <f t="shared" si="10"/>
        <v>0.86398272129973286</v>
      </c>
    </row>
    <row r="110" spans="1:10" x14ac:dyDescent="0.25">
      <c r="A110" s="6">
        <v>43831</v>
      </c>
      <c r="B110" s="7">
        <v>2991.2502127799999</v>
      </c>
      <c r="C110" s="7">
        <v>11332.28944314</v>
      </c>
      <c r="D110" s="7">
        <v>0</v>
      </c>
      <c r="E110" s="7">
        <f t="shared" si="11"/>
        <v>14323.53965592</v>
      </c>
      <c r="F110" s="7">
        <f t="shared" si="12"/>
        <v>83258.960742750001</v>
      </c>
      <c r="G110" s="7">
        <f t="shared" si="13"/>
        <v>1.1214215012323758</v>
      </c>
      <c r="H110" s="7">
        <v>7424412.7343067108</v>
      </c>
      <c r="J110" s="7">
        <f t="shared" si="10"/>
        <v>0.86398272129973286</v>
      </c>
    </row>
    <row r="111" spans="1:10" x14ac:dyDescent="0.25">
      <c r="A111" s="6">
        <v>43862</v>
      </c>
      <c r="B111" s="7">
        <v>1350.2573736899999</v>
      </c>
      <c r="C111" s="7">
        <v>3105.7374396199998</v>
      </c>
      <c r="D111" s="7">
        <v>751.55409770000006</v>
      </c>
      <c r="E111" s="7">
        <f t="shared" si="11"/>
        <v>5207.5489110099998</v>
      </c>
      <c r="F111" s="7">
        <f t="shared" si="12"/>
        <v>85037.192733189993</v>
      </c>
      <c r="G111" s="7">
        <f t="shared" si="13"/>
        <v>1.1389774294307822</v>
      </c>
      <c r="H111" s="7">
        <v>7466099.9011796368</v>
      </c>
      <c r="J111" s="7">
        <f t="shared" si="10"/>
        <v>0.86398272129973286</v>
      </c>
    </row>
    <row r="112" spans="1:10" x14ac:dyDescent="0.25">
      <c r="A112" s="6">
        <v>43891</v>
      </c>
      <c r="B112" s="7">
        <v>1167.0176748600002</v>
      </c>
      <c r="C112" s="7">
        <v>2682.4813205300002</v>
      </c>
      <c r="D112" s="7">
        <v>0</v>
      </c>
      <c r="E112" s="7">
        <f t="shared" si="11"/>
        <v>3849.4989953900003</v>
      </c>
      <c r="F112" s="7">
        <f t="shared" si="12"/>
        <v>85860.462524229981</v>
      </c>
      <c r="G112" s="7">
        <f t="shared" si="13"/>
        <v>1.1448562347432025</v>
      </c>
      <c r="H112" s="7">
        <v>7499672.0041000564</v>
      </c>
      <c r="J112" s="7">
        <f t="shared" si="10"/>
        <v>0.86398272129973286</v>
      </c>
    </row>
    <row r="113" spans="1:10" x14ac:dyDescent="0.25">
      <c r="A113" s="6">
        <v>43922</v>
      </c>
      <c r="B113" s="7">
        <v>1829.9871198800001</v>
      </c>
      <c r="C113" s="7">
        <v>8160.2238269799991</v>
      </c>
      <c r="D113" s="7">
        <v>0</v>
      </c>
      <c r="E113" s="7">
        <f t="shared" si="11"/>
        <v>9990.2109468599992</v>
      </c>
      <c r="F113" s="7">
        <f t="shared" si="12"/>
        <v>83286.789231629984</v>
      </c>
      <c r="G113" s="7">
        <f t="shared" si="13"/>
        <v>1.1173835444498601</v>
      </c>
      <c r="H113" s="7">
        <v>7453733.2901779888</v>
      </c>
      <c r="J113" s="7">
        <f t="shared" si="10"/>
        <v>0.86398272129973286</v>
      </c>
    </row>
    <row r="114" spans="1:10" x14ac:dyDescent="0.25">
      <c r="A114" s="6">
        <v>43952</v>
      </c>
      <c r="B114" s="7">
        <v>910.57615395000005</v>
      </c>
      <c r="C114" s="7">
        <v>1540.2888905299999</v>
      </c>
      <c r="D114" s="7">
        <v>0</v>
      </c>
      <c r="E114" s="7">
        <f t="shared" si="11"/>
        <v>2450.8650444800001</v>
      </c>
      <c r="F114" s="7">
        <f t="shared" si="12"/>
        <v>81679.931449469994</v>
      </c>
      <c r="G114" s="7">
        <f t="shared" si="13"/>
        <v>1.1014627207908982</v>
      </c>
      <c r="H114" s="7">
        <v>7415587.4645326389</v>
      </c>
      <c r="J114" s="7">
        <f t="shared" si="10"/>
        <v>0.86398272129973286</v>
      </c>
    </row>
    <row r="115" spans="1:10" x14ac:dyDescent="0.25">
      <c r="A115" s="6">
        <v>43983</v>
      </c>
      <c r="B115" s="7">
        <v>1035.14913783</v>
      </c>
      <c r="C115" s="7">
        <v>2159.0943489199999</v>
      </c>
      <c r="D115" s="7">
        <v>0</v>
      </c>
      <c r="E115" s="7">
        <f t="shared" si="11"/>
        <v>3194.2434867499996</v>
      </c>
      <c r="F115" s="7">
        <f t="shared" si="12"/>
        <v>80616.288900729996</v>
      </c>
      <c r="G115" s="7">
        <f t="shared" si="13"/>
        <v>1.0856485032337764</v>
      </c>
      <c r="H115" s="7">
        <v>7425634.4167197384</v>
      </c>
      <c r="J115" s="7">
        <f t="shared" si="10"/>
        <v>0.86398272129973286</v>
      </c>
    </row>
    <row r="116" spans="1:10" x14ac:dyDescent="0.25">
      <c r="A116" s="6">
        <v>44013</v>
      </c>
      <c r="B116" s="7">
        <v>1863.7186259099999</v>
      </c>
      <c r="C116" s="7">
        <v>5876.7013826100001</v>
      </c>
      <c r="D116" s="7">
        <v>0</v>
      </c>
      <c r="E116" s="7">
        <f t="shared" si="11"/>
        <v>7740.42000852</v>
      </c>
      <c r="F116" s="7">
        <f t="shared" si="12"/>
        <v>75665.380966169992</v>
      </c>
      <c r="G116" s="7">
        <f t="shared" si="13"/>
        <v>1.0173679049376003</v>
      </c>
      <c r="H116" s="7">
        <v>7437366.6201717742</v>
      </c>
      <c r="J116" s="7">
        <f t="shared" si="10"/>
        <v>0.86398272129973286</v>
      </c>
    </row>
    <row r="117" spans="1:10" x14ac:dyDescent="0.25">
      <c r="A117" s="6">
        <v>44044</v>
      </c>
      <c r="B117" s="7">
        <v>1317.5932854599998</v>
      </c>
      <c r="C117" s="7">
        <v>3108.2266367500001</v>
      </c>
      <c r="D117" s="7">
        <v>0</v>
      </c>
      <c r="E117" s="7">
        <f t="shared" si="11"/>
        <v>4425.8199222100002</v>
      </c>
      <c r="F117" s="7">
        <f t="shared" si="12"/>
        <v>76185.711846449994</v>
      </c>
      <c r="G117" s="7">
        <f t="shared" si="13"/>
        <v>1.0232844889926669</v>
      </c>
      <c r="H117" s="7">
        <v>7445213.1998451473</v>
      </c>
      <c r="J117" s="7">
        <f t="shared" si="10"/>
        <v>0.86398272129973286</v>
      </c>
    </row>
    <row r="118" spans="1:10" x14ac:dyDescent="0.25">
      <c r="A118" s="6">
        <v>44075</v>
      </c>
      <c r="B118" s="7">
        <v>1549.0131753000001</v>
      </c>
      <c r="C118" s="7">
        <v>3187.6980987699999</v>
      </c>
      <c r="D118" s="7">
        <v>0</v>
      </c>
      <c r="E118" s="7">
        <f t="shared" si="11"/>
        <v>4736.7112740699995</v>
      </c>
      <c r="F118" s="7">
        <f t="shared" si="12"/>
        <v>76785.628170879994</v>
      </c>
      <c r="G118" s="7">
        <f t="shared" si="13"/>
        <v>1.0273221444263416</v>
      </c>
      <c r="H118" s="7">
        <v>7474347.6121365232</v>
      </c>
      <c r="J118" s="7">
        <f t="shared" si="10"/>
        <v>0.86398272129973286</v>
      </c>
    </row>
    <row r="119" spans="1:10" x14ac:dyDescent="0.25">
      <c r="A119" s="6">
        <v>44105</v>
      </c>
      <c r="B119" s="7">
        <v>2543.4045829200004</v>
      </c>
      <c r="C119" s="7">
        <v>8397.2153562700005</v>
      </c>
      <c r="D119" s="7">
        <v>0</v>
      </c>
      <c r="E119" s="7">
        <f t="shared" si="11"/>
        <v>10940.619939190001</v>
      </c>
      <c r="F119" s="7">
        <f t="shared" si="12"/>
        <v>75137.37666645</v>
      </c>
      <c r="G119" s="7">
        <f t="shared" si="13"/>
        <v>1.0020928787566667</v>
      </c>
      <c r="H119" s="7">
        <v>7498045.1671980424</v>
      </c>
      <c r="J119" s="7">
        <f t="shared" si="10"/>
        <v>0.86398272129973286</v>
      </c>
    </row>
    <row r="120" spans="1:10" x14ac:dyDescent="0.25">
      <c r="A120" s="6">
        <v>44136</v>
      </c>
      <c r="B120" s="7">
        <v>1644.40565993</v>
      </c>
      <c r="C120" s="7">
        <v>3886.0060119999998</v>
      </c>
      <c r="D120" s="7">
        <v>0</v>
      </c>
      <c r="E120" s="7">
        <f t="shared" si="11"/>
        <v>5530.41167193</v>
      </c>
      <c r="F120" s="7">
        <f t="shared" si="12"/>
        <v>76552.680612700002</v>
      </c>
      <c r="G120" s="7">
        <f t="shared" si="13"/>
        <v>1.01527073103579</v>
      </c>
      <c r="H120" s="7">
        <v>7540124.8428190323</v>
      </c>
      <c r="J120" s="7">
        <f t="shared" si="10"/>
        <v>0.86398272129973286</v>
      </c>
    </row>
    <row r="121" spans="1:10" x14ac:dyDescent="0.25">
      <c r="A121" s="6">
        <v>44166</v>
      </c>
      <c r="B121" s="7">
        <v>1634.5024562100002</v>
      </c>
      <c r="C121" s="7">
        <v>3052.6001928299997</v>
      </c>
      <c r="D121" s="7">
        <v>897.32024518999992</v>
      </c>
      <c r="E121" s="7">
        <f t="shared" si="11"/>
        <v>5584.4228942299997</v>
      </c>
      <c r="F121" s="7">
        <f t="shared" si="12"/>
        <v>77974.312750559999</v>
      </c>
      <c r="G121" s="7">
        <f t="shared" si="13"/>
        <v>1.0246838662370636</v>
      </c>
      <c r="H121" s="7">
        <v>7609597.0005758246</v>
      </c>
      <c r="J121" s="7">
        <f t="shared" si="10"/>
        <v>0.86398272129973286</v>
      </c>
    </row>
    <row r="122" spans="1:10" x14ac:dyDescent="0.25">
      <c r="A122" s="6">
        <v>44197</v>
      </c>
      <c r="B122" s="7">
        <v>4622.19027689</v>
      </c>
      <c r="C122" s="7">
        <v>9048.01206336</v>
      </c>
      <c r="D122" s="7">
        <v>0</v>
      </c>
      <c r="E122" s="7">
        <f t="shared" si="11"/>
        <v>13670.20234025</v>
      </c>
      <c r="F122" s="7">
        <f t="shared" si="12"/>
        <v>77320.975434890002</v>
      </c>
      <c r="G122" s="7">
        <f t="shared" si="13"/>
        <v>1.0075374453439825</v>
      </c>
      <c r="H122" s="7">
        <v>7674253.2788438359</v>
      </c>
      <c r="J122" s="7">
        <f t="shared" si="10"/>
        <v>0.86398272129973286</v>
      </c>
    </row>
    <row r="123" spans="1:10" x14ac:dyDescent="0.25">
      <c r="A123" s="6">
        <v>44228</v>
      </c>
      <c r="B123" s="7">
        <v>4850.9493151000006</v>
      </c>
      <c r="C123" s="7">
        <v>3727.8010549000001</v>
      </c>
      <c r="D123" s="7">
        <v>0</v>
      </c>
      <c r="E123" s="7">
        <f t="shared" si="11"/>
        <v>8578.7503700000016</v>
      </c>
      <c r="F123" s="7">
        <f t="shared" si="12"/>
        <v>80692.176893880009</v>
      </c>
      <c r="G123" s="7">
        <f t="shared" si="13"/>
        <v>1.0394204968145124</v>
      </c>
      <c r="H123" s="7">
        <v>7763188.925095804</v>
      </c>
      <c r="J123" s="7">
        <f t="shared" si="10"/>
        <v>0.86398272129973286</v>
      </c>
    </row>
    <row r="124" spans="1:10" x14ac:dyDescent="0.25">
      <c r="A124" s="6">
        <v>44256</v>
      </c>
      <c r="B124" s="7">
        <v>3957.7582026799992</v>
      </c>
      <c r="C124" s="7">
        <v>3812.38862195</v>
      </c>
      <c r="D124" s="7">
        <v>0</v>
      </c>
      <c r="E124" s="7">
        <f t="shared" si="11"/>
        <v>7770.1468246299992</v>
      </c>
      <c r="F124" s="7">
        <f t="shared" si="12"/>
        <v>84612.824723120022</v>
      </c>
      <c r="G124" s="7">
        <f t="shared" si="13"/>
        <v>1.0712962270490047</v>
      </c>
      <c r="H124" s="7">
        <v>7898172.5676561678</v>
      </c>
      <c r="J124" s="7">
        <f t="shared" si="10"/>
        <v>0.86398272129973286</v>
      </c>
    </row>
    <row r="125" spans="1:10" x14ac:dyDescent="0.25">
      <c r="A125" s="6">
        <v>44287</v>
      </c>
      <c r="B125" s="7">
        <v>3811.1044162999997</v>
      </c>
      <c r="C125" s="7">
        <v>14344.65760264</v>
      </c>
      <c r="D125" s="7">
        <v>2965.0469605300004</v>
      </c>
      <c r="E125" s="7">
        <f t="shared" si="11"/>
        <v>21120.808979469999</v>
      </c>
      <c r="F125" s="7">
        <f t="shared" si="12"/>
        <v>95743.422755729989</v>
      </c>
      <c r="G125" s="7">
        <f t="shared" si="13"/>
        <v>1.1865556598063007</v>
      </c>
      <c r="H125" s="7">
        <v>8069020.7799741672</v>
      </c>
      <c r="J125" s="7">
        <f t="shared" si="10"/>
        <v>0.86398272129973286</v>
      </c>
    </row>
    <row r="126" spans="1:10" x14ac:dyDescent="0.25">
      <c r="A126" s="6">
        <v>44317</v>
      </c>
      <c r="B126" s="7">
        <v>3858.4068208199997</v>
      </c>
      <c r="C126" s="7">
        <v>4511.6457436400005</v>
      </c>
      <c r="D126" s="7">
        <v>0</v>
      </c>
      <c r="E126" s="7">
        <f t="shared" si="11"/>
        <v>8370.0525644600002</v>
      </c>
      <c r="F126" s="7">
        <f t="shared" si="12"/>
        <v>101662.61027571</v>
      </c>
      <c r="G126" s="7">
        <f t="shared" si="13"/>
        <v>1.2363353180091683</v>
      </c>
      <c r="H126" s="7">
        <v>8222899.4670648165</v>
      </c>
      <c r="J126" s="7">
        <f t="shared" si="10"/>
        <v>0.86398272129973286</v>
      </c>
    </row>
    <row r="127" spans="1:10" x14ac:dyDescent="0.25">
      <c r="A127" s="6">
        <v>44348</v>
      </c>
      <c r="B127" s="7">
        <v>3014.7931248000004</v>
      </c>
      <c r="C127" s="7">
        <v>4662.3129745600008</v>
      </c>
      <c r="D127" s="7">
        <v>0</v>
      </c>
      <c r="E127" s="7">
        <f t="shared" si="11"/>
        <v>7677.1060993600013</v>
      </c>
      <c r="F127" s="7">
        <f t="shared" si="12"/>
        <v>106145.47288831997</v>
      </c>
      <c r="G127" s="7">
        <f t="shared" si="13"/>
        <v>1.2713421643845557</v>
      </c>
      <c r="H127" s="7">
        <v>8349087.7485137098</v>
      </c>
      <c r="J127" s="7">
        <f t="shared" si="10"/>
        <v>0.86398272129973286</v>
      </c>
    </row>
    <row r="128" spans="1:10" x14ac:dyDescent="0.25">
      <c r="A128" s="6">
        <v>44378</v>
      </c>
      <c r="B128" s="7">
        <v>4464.62952864</v>
      </c>
      <c r="C128" s="7">
        <v>15799.617469879999</v>
      </c>
      <c r="D128" s="7">
        <v>0</v>
      </c>
      <c r="E128" s="7">
        <f t="shared" si="11"/>
        <v>20264.24699852</v>
      </c>
      <c r="F128" s="7">
        <f t="shared" si="12"/>
        <v>118669.29987831999</v>
      </c>
      <c r="G128" s="7">
        <f t="shared" si="13"/>
        <v>1.4008179531344418</v>
      </c>
      <c r="H128" s="7">
        <v>8471429.1113122851</v>
      </c>
      <c r="J128" s="7">
        <f t="shared" si="10"/>
        <v>0.86398272129973286</v>
      </c>
    </row>
    <row r="129" spans="1:10" x14ac:dyDescent="0.25">
      <c r="A129" s="6">
        <v>44409</v>
      </c>
      <c r="B129" s="7">
        <v>3014.1410771199999</v>
      </c>
      <c r="C129" s="7">
        <v>5213.9800233900005</v>
      </c>
      <c r="D129" s="7">
        <v>6020.6093333999997</v>
      </c>
      <c r="E129" s="7">
        <f t="shared" si="11"/>
        <v>14248.730433910001</v>
      </c>
      <c r="F129" s="7">
        <f t="shared" si="12"/>
        <v>128492.21039001999</v>
      </c>
      <c r="G129" s="7">
        <f t="shared" si="13"/>
        <v>1.4938314584540702</v>
      </c>
      <c r="H129" s="7">
        <v>8601519.9146357141</v>
      </c>
      <c r="J129" s="7">
        <f t="shared" si="10"/>
        <v>0.86398272129973286</v>
      </c>
    </row>
    <row r="130" spans="1:10" x14ac:dyDescent="0.25">
      <c r="A130" s="6">
        <v>44440</v>
      </c>
      <c r="B130" s="7">
        <v>2865.9841269799999</v>
      </c>
      <c r="C130" s="7">
        <v>4894.3685897400001</v>
      </c>
      <c r="D130" s="7">
        <v>0</v>
      </c>
      <c r="E130" s="7">
        <f t="shared" ref="E130:E157" si="14">SUM(B130:D130)</f>
        <v>7760.35271672</v>
      </c>
      <c r="F130" s="7">
        <f t="shared" si="12"/>
        <v>131515.85183266999</v>
      </c>
      <c r="G130" s="7">
        <f t="shared" si="13"/>
        <v>1.508968057545957</v>
      </c>
      <c r="H130" s="7">
        <v>8715615.362100834</v>
      </c>
      <c r="J130" s="7">
        <f t="shared" si="10"/>
        <v>0.86398272129973286</v>
      </c>
    </row>
    <row r="131" spans="1:10" x14ac:dyDescent="0.25">
      <c r="A131" s="6">
        <v>44470</v>
      </c>
      <c r="B131" s="7">
        <v>4045.7326816199998</v>
      </c>
      <c r="C131" s="7">
        <v>17148.518841090001</v>
      </c>
      <c r="D131" s="7">
        <v>0</v>
      </c>
      <c r="E131" s="7">
        <f t="shared" si="14"/>
        <v>21194.251522710001</v>
      </c>
      <c r="F131" s="7">
        <f t="shared" si="12"/>
        <v>141769.48341618999</v>
      </c>
      <c r="G131" s="7">
        <f t="shared" si="13"/>
        <v>1.6081884950985552</v>
      </c>
      <c r="H131" s="7">
        <v>8815476.7832424939</v>
      </c>
      <c r="J131" s="7">
        <f t="shared" si="10"/>
        <v>0.86398272129973286</v>
      </c>
    </row>
    <row r="132" spans="1:10" x14ac:dyDescent="0.25">
      <c r="A132" s="6">
        <v>44501</v>
      </c>
      <c r="B132" s="7">
        <v>2824.7803201300003</v>
      </c>
      <c r="C132" s="7">
        <v>5605.76790256</v>
      </c>
      <c r="D132" s="7">
        <v>0</v>
      </c>
      <c r="E132" s="7">
        <f t="shared" si="14"/>
        <v>8430.5482226900003</v>
      </c>
      <c r="F132" s="7">
        <f t="shared" si="12"/>
        <v>144669.61996695001</v>
      </c>
      <c r="G132" s="7">
        <f t="shared" si="13"/>
        <v>1.6211972685020331</v>
      </c>
      <c r="H132" s="7">
        <v>8923628.4058523625</v>
      </c>
      <c r="J132" s="7">
        <f t="shared" si="10"/>
        <v>0.86398272129973286</v>
      </c>
    </row>
    <row r="133" spans="1:10" x14ac:dyDescent="0.25">
      <c r="A133" s="6">
        <v>44531</v>
      </c>
      <c r="B133" s="7">
        <v>3710.0122313500001</v>
      </c>
      <c r="C133" s="7">
        <v>5294.5348349700007</v>
      </c>
      <c r="D133" s="7">
        <v>12158.22350117</v>
      </c>
      <c r="E133" s="7">
        <f t="shared" si="14"/>
        <v>21162.770567489999</v>
      </c>
      <c r="F133" s="7">
        <f t="shared" si="12"/>
        <v>160247.96764020997</v>
      </c>
      <c r="G133" s="7">
        <f t="shared" si="13"/>
        <v>1.7781340734858917</v>
      </c>
      <c r="H133" s="7">
        <v>9012141.9992844779</v>
      </c>
      <c r="J133" s="7">
        <f t="shared" si="10"/>
        <v>0.86398272129973286</v>
      </c>
    </row>
    <row r="134" spans="1:10" x14ac:dyDescent="0.25">
      <c r="A134" s="6">
        <v>44562</v>
      </c>
      <c r="B134" s="7">
        <v>15877.214228649998</v>
      </c>
      <c r="C134" s="7">
        <v>18169.983712139998</v>
      </c>
      <c r="D134" s="7">
        <v>0</v>
      </c>
      <c r="E134" s="7">
        <f t="shared" si="14"/>
        <v>34047.197940789993</v>
      </c>
      <c r="F134" s="7">
        <f t="shared" si="12"/>
        <v>180624.96324074996</v>
      </c>
      <c r="G134" s="7">
        <f t="shared" si="13"/>
        <v>1.993848010076998</v>
      </c>
      <c r="H134" s="7">
        <v>9059113.9509061482</v>
      </c>
      <c r="J134" s="7">
        <f t="shared" si="10"/>
        <v>0.86398272129973286</v>
      </c>
    </row>
    <row r="135" spans="1:10" x14ac:dyDescent="0.25">
      <c r="A135" s="6">
        <v>44593</v>
      </c>
      <c r="B135" s="7">
        <v>3501.5716372500005</v>
      </c>
      <c r="C135" s="7">
        <v>5717.5999750399997</v>
      </c>
      <c r="D135" s="7">
        <v>0</v>
      </c>
      <c r="E135" s="7">
        <f t="shared" si="14"/>
        <v>9219.1716122899998</v>
      </c>
      <c r="F135" s="7">
        <f t="shared" si="12"/>
        <v>181265.38448303999</v>
      </c>
      <c r="G135" s="7">
        <f t="shared" si="13"/>
        <v>1.9907404201769108</v>
      </c>
      <c r="H135" s="7">
        <v>9105425.4309525453</v>
      </c>
      <c r="J135" s="7">
        <f t="shared" si="10"/>
        <v>0.86398272129973286</v>
      </c>
    </row>
    <row r="136" spans="1:10" x14ac:dyDescent="0.25">
      <c r="A136" s="6">
        <v>44621</v>
      </c>
      <c r="B136" s="7">
        <v>4440.2680773300017</v>
      </c>
      <c r="C136" s="7">
        <v>5353.9892793999998</v>
      </c>
      <c r="D136" s="7">
        <v>0</v>
      </c>
      <c r="E136" s="7">
        <f t="shared" si="14"/>
        <v>9794.2573567300024</v>
      </c>
      <c r="F136" s="7">
        <f t="shared" si="12"/>
        <v>183289.49501513995</v>
      </c>
      <c r="G136" s="7">
        <f t="shared" si="13"/>
        <v>1.9977056584291311</v>
      </c>
      <c r="H136" s="7">
        <v>9175000.0427624155</v>
      </c>
      <c r="J136" s="7">
        <f t="shared" si="10"/>
        <v>0.86398272129973286</v>
      </c>
    </row>
    <row r="137" spans="1:10" x14ac:dyDescent="0.25">
      <c r="A137" s="6">
        <v>44652</v>
      </c>
      <c r="B137" s="7">
        <v>5420.2845752300009</v>
      </c>
      <c r="C137" s="7">
        <v>23101.077990220001</v>
      </c>
      <c r="D137" s="7">
        <v>0</v>
      </c>
      <c r="E137" s="7">
        <f t="shared" si="14"/>
        <v>28521.362565450003</v>
      </c>
      <c r="F137" s="7">
        <f t="shared" si="12"/>
        <v>190690.04860112001</v>
      </c>
      <c r="G137" s="7">
        <f t="shared" si="13"/>
        <v>2.057765929274002</v>
      </c>
      <c r="H137" s="7">
        <v>9266848.376112299</v>
      </c>
      <c r="J137" s="7">
        <f t="shared" si="10"/>
        <v>0.86398272129973286</v>
      </c>
    </row>
    <row r="138" spans="1:10" x14ac:dyDescent="0.25">
      <c r="A138" s="6">
        <v>44682</v>
      </c>
      <c r="B138" s="7">
        <v>2344.9425297500002</v>
      </c>
      <c r="C138" s="7">
        <v>6216.88066764</v>
      </c>
      <c r="D138" s="7">
        <v>11110.12856375</v>
      </c>
      <c r="E138" s="7">
        <f t="shared" si="14"/>
        <v>19671.951761140001</v>
      </c>
      <c r="F138" s="7">
        <f t="shared" si="12"/>
        <v>201991.94779779998</v>
      </c>
      <c r="G138" s="7">
        <f t="shared" si="13"/>
        <v>2.1539907737171555</v>
      </c>
      <c r="H138" s="7">
        <v>9377567.9200900737</v>
      </c>
      <c r="J138" s="7">
        <f t="shared" si="10"/>
        <v>0.86398272129973286</v>
      </c>
    </row>
    <row r="139" spans="1:10" x14ac:dyDescent="0.25">
      <c r="A139" s="6">
        <v>44713</v>
      </c>
      <c r="B139" s="7">
        <v>3850.0454200200006</v>
      </c>
      <c r="C139" s="7">
        <v>6425.9351287899999</v>
      </c>
      <c r="D139" s="7">
        <v>6948.8409467700003</v>
      </c>
      <c r="E139" s="7">
        <f t="shared" si="14"/>
        <v>17224.821495579999</v>
      </c>
      <c r="F139" s="7">
        <f t="shared" si="12"/>
        <v>211539.66319401999</v>
      </c>
      <c r="G139" s="7">
        <f t="shared" si="13"/>
        <v>2.2293515640682724</v>
      </c>
      <c r="H139" s="7">
        <v>9488842.7022244986</v>
      </c>
      <c r="J139" s="7">
        <f t="shared" si="10"/>
        <v>0.86398272129973286</v>
      </c>
    </row>
    <row r="140" spans="1:10" x14ac:dyDescent="0.25">
      <c r="A140" s="6">
        <v>44743</v>
      </c>
      <c r="B140" s="7">
        <v>3988.2527987199996</v>
      </c>
      <c r="C140" s="7">
        <v>19899.95400813</v>
      </c>
      <c r="D140" s="7">
        <v>6943.8409467799993</v>
      </c>
      <c r="E140" s="7">
        <f t="shared" si="14"/>
        <v>30832.047753630002</v>
      </c>
      <c r="F140" s="7">
        <f t="shared" si="12"/>
        <v>222107.46394912997</v>
      </c>
      <c r="G140" s="7">
        <f t="shared" si="13"/>
        <v>2.3149828130478185</v>
      </c>
      <c r="H140" s="7">
        <v>9594346.1306614075</v>
      </c>
      <c r="J140" s="7">
        <f t="shared" si="10"/>
        <v>0.86398272129973286</v>
      </c>
    </row>
    <row r="141" spans="1:10" x14ac:dyDescent="0.25">
      <c r="A141" s="6">
        <v>44774</v>
      </c>
      <c r="B141" s="7">
        <v>4351.901922250001</v>
      </c>
      <c r="C141" s="7">
        <v>7398.5476958700001</v>
      </c>
      <c r="D141" s="7">
        <v>12550.43223076</v>
      </c>
      <c r="E141" s="7">
        <f t="shared" si="14"/>
        <v>24300.881848880003</v>
      </c>
      <c r="F141" s="7">
        <f t="shared" ref="F141" si="15">SUM(E130:E141)</f>
        <v>232159.61536409997</v>
      </c>
      <c r="G141" s="7">
        <f t="shared" ref="G141:G157" si="16">F141/H141*100</f>
        <v>2.3933990867719364</v>
      </c>
      <c r="H141" s="7">
        <v>9699995.986762993</v>
      </c>
      <c r="J141" s="7">
        <f t="shared" si="10"/>
        <v>0.86398272129973286</v>
      </c>
    </row>
    <row r="142" spans="1:10" x14ac:dyDescent="0.25">
      <c r="A142" s="6">
        <v>44805</v>
      </c>
      <c r="B142" s="7">
        <v>2409.86471811</v>
      </c>
      <c r="C142" s="7">
        <v>6898.7705253999993</v>
      </c>
      <c r="D142" s="7">
        <v>12590.428490290002</v>
      </c>
      <c r="E142" s="7">
        <f t="shared" si="14"/>
        <v>21899.063733800002</v>
      </c>
      <c r="F142" s="7">
        <f t="shared" ref="F142:F157" si="17">SUM(E131:E142)</f>
        <v>246298.32638117997</v>
      </c>
      <c r="G142" s="7">
        <f t="shared" si="16"/>
        <v>2.5147433195168105</v>
      </c>
      <c r="H142" s="7">
        <v>9794173.6029148456</v>
      </c>
      <c r="J142" s="7">
        <f t="shared" si="10"/>
        <v>0.86398272129973286</v>
      </c>
    </row>
    <row r="143" spans="1:10" x14ac:dyDescent="0.25">
      <c r="A143" s="6">
        <v>44835</v>
      </c>
      <c r="B143" s="7">
        <v>3789.1048826899996</v>
      </c>
      <c r="C143" s="7">
        <v>20867.970955560002</v>
      </c>
      <c r="D143" s="7">
        <v>0</v>
      </c>
      <c r="E143" s="7">
        <f t="shared" si="14"/>
        <v>24657.075838250003</v>
      </c>
      <c r="F143" s="7">
        <f t="shared" si="17"/>
        <v>249761.15069671997</v>
      </c>
      <c r="G143" s="7">
        <f t="shared" si="16"/>
        <v>2.52312036064298</v>
      </c>
      <c r="H143" s="7">
        <v>9898899.5765969735</v>
      </c>
      <c r="J143" s="7">
        <f t="shared" ref="J143:J148" si="18">J142</f>
        <v>0.86398272129973286</v>
      </c>
    </row>
    <row r="144" spans="1:10" x14ac:dyDescent="0.25">
      <c r="A144" s="6">
        <v>44866</v>
      </c>
      <c r="B144" s="7">
        <v>1996.6427068500004</v>
      </c>
      <c r="C144" s="7">
        <v>5997.8770185499998</v>
      </c>
      <c r="D144" s="7">
        <v>0</v>
      </c>
      <c r="E144" s="7">
        <f t="shared" si="14"/>
        <v>7994.5197254000004</v>
      </c>
      <c r="F144" s="7">
        <f t="shared" si="17"/>
        <v>249325.12219942998</v>
      </c>
      <c r="G144" s="7">
        <f t="shared" si="16"/>
        <v>2.4956375449008577</v>
      </c>
      <c r="H144" s="7">
        <v>9990438.0228954572</v>
      </c>
      <c r="J144" s="7">
        <f t="shared" si="18"/>
        <v>0.86398272129973286</v>
      </c>
    </row>
    <row r="145" spans="1:10" x14ac:dyDescent="0.25">
      <c r="A145" s="6">
        <v>44896</v>
      </c>
      <c r="B145" s="7">
        <v>2386.5296351800002</v>
      </c>
      <c r="C145" s="7">
        <v>6433.7166070200001</v>
      </c>
      <c r="D145" s="7">
        <v>6230.2313494699993</v>
      </c>
      <c r="E145" s="7">
        <f t="shared" si="14"/>
        <v>15050.47759167</v>
      </c>
      <c r="F145" s="7">
        <f t="shared" si="17"/>
        <v>243212.82922360997</v>
      </c>
      <c r="G145" s="7">
        <f t="shared" si="16"/>
        <v>2.4129030817632495</v>
      </c>
      <c r="H145" s="7">
        <v>10079676.679176029</v>
      </c>
      <c r="J145" s="7">
        <f t="shared" si="18"/>
        <v>0.86398272129973286</v>
      </c>
    </row>
    <row r="146" spans="1:10" x14ac:dyDescent="0.25">
      <c r="A146" s="6">
        <v>44927</v>
      </c>
      <c r="B146" s="7">
        <v>6035.350450930001</v>
      </c>
      <c r="C146" s="4">
        <v>16808.944138070001</v>
      </c>
      <c r="D146" s="7">
        <v>6307.9075328199997</v>
      </c>
      <c r="E146" s="7">
        <f t="shared" si="14"/>
        <v>29152.202121820003</v>
      </c>
      <c r="F146" s="7">
        <f t="shared" si="17"/>
        <v>238317.83340464</v>
      </c>
      <c r="G146" s="7">
        <f t="shared" si="16"/>
        <v>2.3440759054309162</v>
      </c>
      <c r="H146" s="7">
        <v>10166813.832798198</v>
      </c>
      <c r="J146" s="7">
        <f t="shared" si="18"/>
        <v>0.86398272129973286</v>
      </c>
    </row>
    <row r="147" spans="1:10" x14ac:dyDescent="0.25">
      <c r="A147" s="6">
        <v>44958</v>
      </c>
      <c r="B147" s="7">
        <v>2820.85895476</v>
      </c>
      <c r="C147" s="4">
        <v>6241.6817175900005</v>
      </c>
      <c r="D147" s="7">
        <v>40.359639850000001</v>
      </c>
      <c r="E147" s="7">
        <f t="shared" si="14"/>
        <v>9102.9003121999995</v>
      </c>
      <c r="F147" s="7">
        <f t="shared" si="17"/>
        <v>238201.56210455002</v>
      </c>
      <c r="G147" s="7">
        <f t="shared" si="16"/>
        <v>2.3250198770034376</v>
      </c>
      <c r="H147" s="7">
        <v>10245140.889356699</v>
      </c>
      <c r="J147" s="7">
        <f t="shared" si="18"/>
        <v>0.86398272129973286</v>
      </c>
    </row>
    <row r="148" spans="1:10" x14ac:dyDescent="0.25">
      <c r="A148" s="6">
        <v>44986</v>
      </c>
      <c r="B148" s="7">
        <v>2598.8263301700003</v>
      </c>
      <c r="C148" s="7">
        <v>5744.8171033900007</v>
      </c>
      <c r="D148" s="7">
        <v>0</v>
      </c>
      <c r="E148" s="7">
        <f t="shared" si="14"/>
        <v>8343.6434335600006</v>
      </c>
      <c r="F148" s="7">
        <f t="shared" si="17"/>
        <v>236750.94818138002</v>
      </c>
      <c r="G148" s="7">
        <f t="shared" si="16"/>
        <v>2.2890291375852989</v>
      </c>
      <c r="H148" s="7">
        <v>10342854.28236746</v>
      </c>
      <c r="J148" s="7">
        <f t="shared" si="18"/>
        <v>0.86398272129973286</v>
      </c>
    </row>
    <row r="149" spans="1:10" x14ac:dyDescent="0.25">
      <c r="A149" s="6">
        <v>45017</v>
      </c>
      <c r="B149" s="7">
        <v>3396.8886063599998</v>
      </c>
      <c r="C149" s="7">
        <v>14908.210878799999</v>
      </c>
      <c r="D149" s="7">
        <v>0</v>
      </c>
      <c r="E149" s="7">
        <f t="shared" si="14"/>
        <v>18305.099485159997</v>
      </c>
      <c r="F149" s="7">
        <f t="shared" si="17"/>
        <v>226534.68510109</v>
      </c>
      <c r="G149" s="7">
        <f t="shared" si="16"/>
        <v>2.1748626441113972</v>
      </c>
      <c r="H149" s="7">
        <v>10416045.616234642</v>
      </c>
      <c r="J149" s="7">
        <f>J148</f>
        <v>0.86398272129973286</v>
      </c>
    </row>
    <row r="150" spans="1:10" x14ac:dyDescent="0.25">
      <c r="A150" s="6">
        <v>45047</v>
      </c>
      <c r="B150" s="7">
        <v>3456.4969582500003</v>
      </c>
      <c r="C150" s="4">
        <v>5614.1683442700005</v>
      </c>
      <c r="D150" s="7">
        <v>5388.9416693100002</v>
      </c>
      <c r="E150" s="7">
        <f t="shared" si="14"/>
        <v>14459.606971830002</v>
      </c>
      <c r="F150" s="7">
        <f t="shared" si="17"/>
        <v>221322.34031177999</v>
      </c>
      <c r="G150" s="7">
        <f t="shared" si="16"/>
        <v>2.1126309345007974</v>
      </c>
      <c r="H150" s="7">
        <v>10476147.854195707</v>
      </c>
      <c r="J150" s="7">
        <f>J149</f>
        <v>0.86398272129973286</v>
      </c>
    </row>
    <row r="151" spans="1:10" x14ac:dyDescent="0.25">
      <c r="A151" s="6">
        <v>45078</v>
      </c>
      <c r="B151" s="7">
        <v>3273.8914177699999</v>
      </c>
      <c r="C151" s="4">
        <v>5419.8937957799999</v>
      </c>
      <c r="D151" s="7">
        <v>3467.1520653100001</v>
      </c>
      <c r="E151" s="7">
        <f t="shared" si="14"/>
        <v>12160.937278859999</v>
      </c>
      <c r="F151" s="7">
        <f t="shared" si="17"/>
        <v>216258.45609506001</v>
      </c>
      <c r="G151" s="7">
        <f t="shared" si="16"/>
        <v>2.0544237262183151</v>
      </c>
      <c r="H151" s="7">
        <v>10526477.733643498</v>
      </c>
      <c r="J151" s="7">
        <f>J150</f>
        <v>0.86398272129973286</v>
      </c>
    </row>
    <row r="152" spans="1:10" x14ac:dyDescent="0.25">
      <c r="A152" s="6">
        <v>45108</v>
      </c>
      <c r="B152" s="7">
        <v>4629.6877840499992</v>
      </c>
      <c r="C152" s="7">
        <v>14957.124755389999</v>
      </c>
      <c r="D152" s="7">
        <v>0</v>
      </c>
      <c r="E152" s="7">
        <f t="shared" si="14"/>
        <v>19586.812539439998</v>
      </c>
      <c r="F152" s="7">
        <f t="shared" si="17"/>
        <v>205013.22088086998</v>
      </c>
      <c r="G152" s="7">
        <f t="shared" si="16"/>
        <v>1.9396837478525724</v>
      </c>
      <c r="H152" s="7">
        <v>10569414.787737461</v>
      </c>
      <c r="J152" s="7">
        <f t="shared" ref="J152:J157" si="19">J151</f>
        <v>0.86398272129973286</v>
      </c>
    </row>
    <row r="153" spans="1:10" x14ac:dyDescent="0.25">
      <c r="A153" s="6">
        <v>45139</v>
      </c>
      <c r="B153" s="7">
        <v>3199.59567264</v>
      </c>
      <c r="C153" s="4">
        <v>5714.1627256100001</v>
      </c>
      <c r="D153" s="7">
        <v>3540.4328781999998</v>
      </c>
      <c r="E153" s="7">
        <f t="shared" si="14"/>
        <v>12454.191276449999</v>
      </c>
      <c r="F153" s="7">
        <f t="shared" si="17"/>
        <v>193166.53030844001</v>
      </c>
      <c r="G153" s="7">
        <f t="shared" si="16"/>
        <v>1.8188754724894087</v>
      </c>
      <c r="H153" s="7">
        <v>10620107.491144631</v>
      </c>
      <c r="J153" s="7">
        <f t="shared" si="19"/>
        <v>0.86398272129973286</v>
      </c>
    </row>
    <row r="154" spans="1:10" x14ac:dyDescent="0.25">
      <c r="A154" s="6">
        <v>45170</v>
      </c>
      <c r="B154" s="7">
        <v>1965.1055175499994</v>
      </c>
      <c r="C154" s="4">
        <v>6209.18169192</v>
      </c>
      <c r="D154" s="7">
        <v>3541.4366186699999</v>
      </c>
      <c r="E154" s="7">
        <f t="shared" si="14"/>
        <v>11715.723828139999</v>
      </c>
      <c r="F154" s="7">
        <f t="shared" si="17"/>
        <v>182983.19040277999</v>
      </c>
      <c r="G154" s="7">
        <f t="shared" si="16"/>
        <v>1.7155332645065646</v>
      </c>
      <c r="H154" s="7">
        <v>10666257.203436453</v>
      </c>
      <c r="J154" s="7">
        <f t="shared" si="19"/>
        <v>0.86398272129973286</v>
      </c>
    </row>
    <row r="155" spans="1:10" x14ac:dyDescent="0.25">
      <c r="A155" s="6">
        <v>45200</v>
      </c>
      <c r="B155" s="7">
        <v>2595.0704303399998</v>
      </c>
      <c r="C155" s="7">
        <v>18565.279891049999</v>
      </c>
      <c r="D155" s="7">
        <v>0</v>
      </c>
      <c r="E155" s="7">
        <f t="shared" si="14"/>
        <v>21160.350321389997</v>
      </c>
      <c r="F155" s="7">
        <f t="shared" si="17"/>
        <v>179486.46488592002</v>
      </c>
      <c r="G155" s="7">
        <f t="shared" si="16"/>
        <v>1.6724117327014412</v>
      </c>
      <c r="H155" s="7">
        <v>10732193.5966089</v>
      </c>
      <c r="J155" s="7">
        <f t="shared" si="19"/>
        <v>0.86398272129973286</v>
      </c>
    </row>
    <row r="156" spans="1:10" x14ac:dyDescent="0.25">
      <c r="A156" s="6">
        <v>45231</v>
      </c>
      <c r="B156" s="7">
        <v>2204.8792097699998</v>
      </c>
      <c r="C156" s="7">
        <v>6521.0336992100001</v>
      </c>
      <c r="D156" s="7">
        <v>2149.1986184400002</v>
      </c>
      <c r="E156" s="7">
        <f t="shared" si="14"/>
        <v>10875.111527420002</v>
      </c>
      <c r="F156" s="7">
        <f t="shared" si="17"/>
        <v>182367.05668794</v>
      </c>
      <c r="G156" s="7">
        <f t="shared" si="16"/>
        <v>1.6880873758233932</v>
      </c>
      <c r="H156" s="7">
        <v>10803176.38173127</v>
      </c>
      <c r="J156" s="7">
        <f t="shared" si="19"/>
        <v>0.86398272129973286</v>
      </c>
    </row>
    <row r="157" spans="1:10" x14ac:dyDescent="0.25">
      <c r="A157" s="6">
        <v>45261</v>
      </c>
      <c r="B157" s="7">
        <v>2808.6854563899997</v>
      </c>
      <c r="C157" s="4">
        <v>6169.8290900000002</v>
      </c>
      <c r="D157" s="7">
        <v>4253.5645456100001</v>
      </c>
      <c r="E157" s="7">
        <f t="shared" si="14"/>
        <v>13232.079092</v>
      </c>
      <c r="F157" s="7">
        <f t="shared" si="17"/>
        <v>180548.65818827</v>
      </c>
      <c r="G157" s="7">
        <f t="shared" si="16"/>
        <v>1.6613240346570408</v>
      </c>
      <c r="H157" s="7">
        <v>10867756.946978856</v>
      </c>
      <c r="J157" s="7">
        <f t="shared" si="19"/>
        <v>0.86398272129973286</v>
      </c>
    </row>
    <row r="158" spans="1:10" x14ac:dyDescent="0.25">
      <c r="G158" s="4"/>
    </row>
  </sheetData>
  <pageMargins left="0.511811024" right="0.511811024" top="0.78740157499999996" bottom="0.78740157499999996" header="0.31496062000000002" footer="0.31496062000000002"/>
  <pageSetup orientation="portrait" r:id="rId1"/>
  <ignoredErrors>
    <ignoredError sqref="E2:E143 E144:E145 E146:E147 E148:E151 E152:E15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33408-B081-4EBC-A88D-9DC9A9F814D0}">
  <dimension ref="A1:W36"/>
  <sheetViews>
    <sheetView tabSelected="1" zoomScale="70" zoomScaleNormal="70" workbookViewId="0">
      <pane xSplit="1" ySplit="2" topLeftCell="B12" activePane="bottomRight" state="frozen"/>
      <selection pane="topRight" activeCell="B1" sqref="B1"/>
      <selection pane="bottomLeft" activeCell="A3" sqref="A3"/>
      <selection pane="bottomRight" activeCell="S15" sqref="S15"/>
    </sheetView>
  </sheetViews>
  <sheetFormatPr defaultRowHeight="13.2" x14ac:dyDescent="0.3"/>
  <cols>
    <col min="1" max="1" width="17" style="2" customWidth="1"/>
    <col min="2" max="13" width="19.77734375" style="1" customWidth="1"/>
    <col min="14" max="14" width="6.33203125" style="23" customWidth="1"/>
    <col min="15" max="15" width="18" style="1" customWidth="1"/>
    <col min="16" max="20" width="8.88671875" style="23"/>
    <col min="21" max="21" width="19.109375" style="23" bestFit="1" customWidth="1"/>
    <col min="22" max="16384" width="8.88671875" style="23"/>
  </cols>
  <sheetData>
    <row r="1" spans="1:23" ht="43.2" customHeight="1" x14ac:dyDescent="0.3">
      <c r="B1" s="48" t="s">
        <v>28</v>
      </c>
      <c r="C1" s="48"/>
      <c r="D1" s="48"/>
      <c r="E1" s="48"/>
      <c r="F1" s="48"/>
      <c r="G1" s="48"/>
      <c r="H1" s="48" t="s">
        <v>29</v>
      </c>
      <c r="I1" s="48"/>
      <c r="J1" s="48"/>
      <c r="K1" s="48"/>
      <c r="L1" s="48"/>
      <c r="M1" s="48"/>
      <c r="O1" s="49" t="s">
        <v>37</v>
      </c>
    </row>
    <row r="2" spans="1:23" ht="103.8" customHeight="1" x14ac:dyDescent="0.3">
      <c r="A2" s="38"/>
      <c r="B2" s="28" t="s">
        <v>36</v>
      </c>
      <c r="C2" s="28" t="s">
        <v>31</v>
      </c>
      <c r="D2" s="28" t="s">
        <v>32</v>
      </c>
      <c r="E2" s="28" t="s">
        <v>33</v>
      </c>
      <c r="F2" s="28" t="s">
        <v>42</v>
      </c>
      <c r="G2" s="28" t="s">
        <v>34</v>
      </c>
      <c r="H2" s="29" t="s">
        <v>30</v>
      </c>
      <c r="I2" s="29" t="s">
        <v>31</v>
      </c>
      <c r="J2" s="29" t="s">
        <v>32</v>
      </c>
      <c r="K2" s="29" t="s">
        <v>33</v>
      </c>
      <c r="L2" s="29" t="s">
        <v>42</v>
      </c>
      <c r="M2" s="29" t="s">
        <v>34</v>
      </c>
      <c r="O2" s="50"/>
    </row>
    <row r="3" spans="1:23" x14ac:dyDescent="0.3">
      <c r="A3" s="27">
        <v>2001</v>
      </c>
      <c r="B3" s="24" t="s">
        <v>35</v>
      </c>
      <c r="C3" s="39">
        <v>1.2012694938000001</v>
      </c>
      <c r="D3" s="39">
        <v>4.5436776400000012</v>
      </c>
      <c r="E3" s="39" t="s">
        <v>35</v>
      </c>
      <c r="F3" s="39" t="s">
        <v>35</v>
      </c>
      <c r="G3" s="39" t="s">
        <v>35</v>
      </c>
      <c r="H3" s="24" t="s">
        <v>35</v>
      </c>
      <c r="I3" s="25">
        <f t="shared" ref="I3:I11" si="0">C3/$O3*100</f>
        <v>9.1298841096996222E-2</v>
      </c>
      <c r="J3" s="25">
        <f t="shared" ref="J3:J11" si="1">D3/$O3*100</f>
        <v>0.3453284254627052</v>
      </c>
      <c r="K3" s="25" t="s">
        <v>35</v>
      </c>
      <c r="L3" s="25"/>
      <c r="M3" s="25" t="s">
        <v>35</v>
      </c>
      <c r="O3" s="26">
        <v>1315.75546783093</v>
      </c>
    </row>
    <row r="4" spans="1:23" x14ac:dyDescent="0.3">
      <c r="A4" s="27">
        <v>2002</v>
      </c>
      <c r="B4" s="24" t="s">
        <v>35</v>
      </c>
      <c r="C4" s="39">
        <v>1.03682688856</v>
      </c>
      <c r="D4" s="39">
        <v>7.1617581790899996</v>
      </c>
      <c r="E4" s="39" t="s">
        <v>35</v>
      </c>
      <c r="F4" s="39" t="s">
        <v>35</v>
      </c>
      <c r="G4" s="39" t="s">
        <v>35</v>
      </c>
      <c r="H4" s="24" t="s">
        <v>35</v>
      </c>
      <c r="I4" s="25">
        <f t="shared" si="0"/>
        <v>6.9642380734224435E-2</v>
      </c>
      <c r="J4" s="25">
        <f t="shared" si="1"/>
        <v>0.48104644597647206</v>
      </c>
      <c r="K4" s="25" t="s">
        <v>35</v>
      </c>
      <c r="L4" s="25"/>
      <c r="M4" s="25" t="s">
        <v>35</v>
      </c>
      <c r="O4" s="26">
        <v>1488.787255158368</v>
      </c>
    </row>
    <row r="5" spans="1:23" x14ac:dyDescent="0.3">
      <c r="A5" s="27">
        <v>2003</v>
      </c>
      <c r="B5" s="24" t="s">
        <v>35</v>
      </c>
      <c r="C5" s="39">
        <v>0.9423255675599993</v>
      </c>
      <c r="D5" s="39">
        <v>10.887767614880001</v>
      </c>
      <c r="E5" s="39" t="s">
        <v>35</v>
      </c>
      <c r="F5" s="39" t="s">
        <v>35</v>
      </c>
      <c r="G5" s="39" t="s">
        <v>35</v>
      </c>
      <c r="H5" s="24" t="s">
        <v>35</v>
      </c>
      <c r="I5" s="25">
        <f t="shared" si="0"/>
        <v>5.4851733177001413E-2</v>
      </c>
      <c r="J5" s="25">
        <f t="shared" si="1"/>
        <v>0.63376495837949276</v>
      </c>
      <c r="K5" s="25" t="s">
        <v>35</v>
      </c>
      <c r="L5" s="25"/>
      <c r="M5" s="25" t="s">
        <v>35</v>
      </c>
      <c r="O5" s="26">
        <v>1717.95039642449</v>
      </c>
    </row>
    <row r="6" spans="1:23" x14ac:dyDescent="0.3">
      <c r="A6" s="27">
        <v>2004</v>
      </c>
      <c r="B6" s="24" t="s">
        <v>35</v>
      </c>
      <c r="C6" s="39">
        <v>1.8844385212199986</v>
      </c>
      <c r="D6" s="39">
        <v>12.156132150760003</v>
      </c>
      <c r="E6" s="39" t="s">
        <v>35</v>
      </c>
      <c r="F6" s="39" t="s">
        <v>35</v>
      </c>
      <c r="G6" s="39" t="s">
        <v>35</v>
      </c>
      <c r="H6" s="24" t="s">
        <v>35</v>
      </c>
      <c r="I6" s="25">
        <f t="shared" si="0"/>
        <v>9.6255260052597644E-2</v>
      </c>
      <c r="J6" s="25">
        <f t="shared" si="1"/>
        <v>0.6209232342839297</v>
      </c>
      <c r="K6" s="25" t="s">
        <v>35</v>
      </c>
      <c r="L6" s="25"/>
      <c r="M6" s="25" t="s">
        <v>35</v>
      </c>
      <c r="O6" s="26">
        <v>1957.7512129625618</v>
      </c>
    </row>
    <row r="7" spans="1:23" x14ac:dyDescent="0.3">
      <c r="A7" s="27">
        <v>2005</v>
      </c>
      <c r="B7" s="24" t="s">
        <v>35</v>
      </c>
      <c r="C7" s="39">
        <v>1.6845684763000035</v>
      </c>
      <c r="D7" s="39">
        <v>15.114053874450001</v>
      </c>
      <c r="E7" s="39" t="s">
        <v>35</v>
      </c>
      <c r="F7" s="39" t="s">
        <v>35</v>
      </c>
      <c r="G7" s="39" t="s">
        <v>35</v>
      </c>
      <c r="H7" s="24" t="s">
        <v>35</v>
      </c>
      <c r="I7" s="25">
        <f t="shared" si="0"/>
        <v>7.7608979226567024E-2</v>
      </c>
      <c r="J7" s="25">
        <f t="shared" si="1"/>
        <v>0.69631262229705215</v>
      </c>
      <c r="K7" s="25" t="s">
        <v>35</v>
      </c>
      <c r="L7" s="25"/>
      <c r="M7" s="25" t="s">
        <v>35</v>
      </c>
      <c r="O7" s="26">
        <v>2170.5845033500245</v>
      </c>
    </row>
    <row r="8" spans="1:23" x14ac:dyDescent="0.3">
      <c r="A8" s="27">
        <v>2006</v>
      </c>
      <c r="B8" s="24" t="s">
        <v>35</v>
      </c>
      <c r="C8" s="39">
        <v>2.3406736086600031</v>
      </c>
      <c r="D8" s="39">
        <v>18.59536152367</v>
      </c>
      <c r="E8" s="39" t="s">
        <v>35</v>
      </c>
      <c r="F8" s="39" t="s">
        <v>35</v>
      </c>
      <c r="G8" s="39" t="s">
        <v>35</v>
      </c>
      <c r="H8" s="24" t="s">
        <v>35</v>
      </c>
      <c r="I8" s="25">
        <f t="shared" si="0"/>
        <v>9.7145559542576157E-2</v>
      </c>
      <c r="J8" s="25">
        <f t="shared" si="1"/>
        <v>0.77176791904257869</v>
      </c>
      <c r="K8" s="25" t="s">
        <v>35</v>
      </c>
      <c r="L8" s="25"/>
      <c r="M8" s="25" t="s">
        <v>35</v>
      </c>
      <c r="O8" s="26">
        <v>2409.4499220359648</v>
      </c>
    </row>
    <row r="9" spans="1:23" x14ac:dyDescent="0.3">
      <c r="A9" s="27">
        <v>2007</v>
      </c>
      <c r="B9" s="24" t="s">
        <v>35</v>
      </c>
      <c r="C9" s="39">
        <v>2.5880997929319993</v>
      </c>
      <c r="D9" s="39">
        <v>17.026180114239999</v>
      </c>
      <c r="E9" s="39" t="s">
        <v>35</v>
      </c>
      <c r="F9" s="39" t="s">
        <v>35</v>
      </c>
      <c r="G9" s="39" t="s">
        <v>35</v>
      </c>
      <c r="H9" s="24" t="s">
        <v>35</v>
      </c>
      <c r="I9" s="25">
        <f t="shared" si="0"/>
        <v>9.5141530514641068E-2</v>
      </c>
      <c r="J9" s="25">
        <f t="shared" si="1"/>
        <v>0.62590199933967605</v>
      </c>
      <c r="K9" s="25" t="s">
        <v>35</v>
      </c>
      <c r="L9" s="25"/>
      <c r="M9" s="25" t="s">
        <v>35</v>
      </c>
      <c r="O9" s="26">
        <v>2720.2629376807467</v>
      </c>
    </row>
    <row r="10" spans="1:23" x14ac:dyDescent="0.3">
      <c r="A10" s="27">
        <v>2008</v>
      </c>
      <c r="B10" s="24" t="s">
        <v>35</v>
      </c>
      <c r="C10" s="39">
        <v>2.1708211685051997</v>
      </c>
      <c r="D10" s="39">
        <v>25.031684856200002</v>
      </c>
      <c r="E10" s="39" t="s">
        <v>35</v>
      </c>
      <c r="F10" s="39" t="s">
        <v>35</v>
      </c>
      <c r="G10" s="39" t="s">
        <v>35</v>
      </c>
      <c r="H10" s="24" t="s">
        <v>35</v>
      </c>
      <c r="I10" s="25">
        <f t="shared" si="0"/>
        <v>6.9805743527743325E-2</v>
      </c>
      <c r="J10" s="25">
        <f t="shared" si="1"/>
        <v>0.80492829095747243</v>
      </c>
      <c r="K10" s="25" t="s">
        <v>35</v>
      </c>
      <c r="L10" s="25"/>
      <c r="M10" s="25" t="s">
        <v>35</v>
      </c>
      <c r="O10" s="26">
        <v>3109.8030889713782</v>
      </c>
    </row>
    <row r="11" spans="1:23" x14ac:dyDescent="0.3">
      <c r="A11" s="27">
        <v>2009</v>
      </c>
      <c r="B11" s="24" t="s">
        <v>35</v>
      </c>
      <c r="C11" s="39">
        <v>5.3339225338399983</v>
      </c>
      <c r="D11" s="39">
        <v>19.412031317249998</v>
      </c>
      <c r="E11" s="39" t="s">
        <v>35</v>
      </c>
      <c r="F11" s="39" t="s">
        <v>35</v>
      </c>
      <c r="G11" s="39" t="s">
        <v>35</v>
      </c>
      <c r="H11" s="24" t="s">
        <v>35</v>
      </c>
      <c r="I11" s="25">
        <f t="shared" si="0"/>
        <v>0.16003178975532256</v>
      </c>
      <c r="J11" s="25">
        <f t="shared" si="1"/>
        <v>0.58241230441144531</v>
      </c>
      <c r="K11" s="25" t="s">
        <v>35</v>
      </c>
      <c r="L11" s="25"/>
      <c r="M11" s="25" t="s">
        <v>35</v>
      </c>
      <c r="O11" s="26">
        <v>3333.039355490052</v>
      </c>
    </row>
    <row r="12" spans="1:23" x14ac:dyDescent="0.3">
      <c r="A12" s="27">
        <v>2010</v>
      </c>
      <c r="B12" s="24" t="s">
        <v>35</v>
      </c>
      <c r="C12" s="39">
        <v>3.2221450636499998</v>
      </c>
      <c r="D12" s="39">
        <v>24.420668337410003</v>
      </c>
      <c r="E12" s="39" t="s">
        <v>35</v>
      </c>
      <c r="F12" s="39" t="s">
        <v>35</v>
      </c>
      <c r="G12" s="39" t="s">
        <v>35</v>
      </c>
      <c r="H12" s="24" t="s">
        <v>35</v>
      </c>
      <c r="I12" s="25">
        <f t="shared" ref="I12" si="2">C12/$O12*100</f>
        <v>8.2920018813245455E-2</v>
      </c>
      <c r="J12" s="25">
        <f t="shared" ref="J12" si="3">D12/$O12*100</f>
        <v>0.62845161777918734</v>
      </c>
      <c r="K12" s="25" t="s">
        <v>35</v>
      </c>
      <c r="L12" s="25"/>
      <c r="M12" s="25" t="s">
        <v>35</v>
      </c>
      <c r="O12" s="26">
        <v>3885.8470002364515</v>
      </c>
      <c r="Q12" s="47"/>
    </row>
    <row r="13" spans="1:23" x14ac:dyDescent="0.3">
      <c r="A13" s="27">
        <v>2011</v>
      </c>
      <c r="B13" s="26">
        <v>19.245999999999999</v>
      </c>
      <c r="C13" s="39">
        <v>3.3213040345799985</v>
      </c>
      <c r="D13" s="39">
        <v>29.585560164810001</v>
      </c>
      <c r="E13" s="39">
        <v>0</v>
      </c>
      <c r="F13" s="39">
        <v>0</v>
      </c>
      <c r="G13" s="39">
        <f t="shared" ref="G13:G34" si="4">SUM(B13:F13)</f>
        <v>52.152864199389995</v>
      </c>
      <c r="H13" s="25">
        <f t="shared" ref="H13:H23" si="5">B13/$O13*100</f>
        <v>0.43976965450466071</v>
      </c>
      <c r="I13" s="25">
        <f t="shared" ref="I13:I33" si="6">C13/$O13*100</f>
        <v>7.5891547739383849E-2</v>
      </c>
      <c r="J13" s="25">
        <f t="shared" ref="J13:J33" si="7">D13/$O13*100</f>
        <v>0.67602782770473602</v>
      </c>
      <c r="K13" s="25">
        <f t="shared" ref="K13:K33" si="8">E13/$O13*100</f>
        <v>0</v>
      </c>
      <c r="L13" s="25">
        <f>F13/O13*100</f>
        <v>0</v>
      </c>
      <c r="M13" s="25">
        <f>G13/$O13*100</f>
        <v>1.1916890299487803</v>
      </c>
      <c r="O13" s="26">
        <v>4376.3819997261835</v>
      </c>
      <c r="Q13" s="47"/>
      <c r="R13" s="46"/>
      <c r="S13" s="46"/>
      <c r="T13" s="19"/>
      <c r="U13" s="46"/>
      <c r="V13" s="46"/>
      <c r="W13" s="46"/>
    </row>
    <row r="14" spans="1:23" x14ac:dyDescent="0.3">
      <c r="A14" s="27">
        <v>2012</v>
      </c>
      <c r="B14" s="26">
        <v>11.458</v>
      </c>
      <c r="C14" s="39">
        <v>1.8866162504800001</v>
      </c>
      <c r="D14" s="39">
        <v>34.131248516350006</v>
      </c>
      <c r="E14" s="39">
        <v>0</v>
      </c>
      <c r="F14" s="39">
        <v>0</v>
      </c>
      <c r="G14" s="39">
        <f t="shared" si="4"/>
        <v>47.475864766830007</v>
      </c>
      <c r="H14" s="25">
        <f t="shared" si="5"/>
        <v>0.23797655542538385</v>
      </c>
      <c r="I14" s="25">
        <f t="shared" si="6"/>
        <v>3.9184014374130181E-2</v>
      </c>
      <c r="J14" s="25">
        <f t="shared" si="7"/>
        <v>0.70888784729348209</v>
      </c>
      <c r="K14" s="25">
        <f t="shared" si="8"/>
        <v>0</v>
      </c>
      <c r="L14" s="25">
        <f t="shared" ref="L14:L35" si="9">F14/O14*100</f>
        <v>0</v>
      </c>
      <c r="M14" s="25">
        <f t="shared" ref="M14:M35" si="10">G14/$O14*100</f>
        <v>0.98604841709299618</v>
      </c>
      <c r="O14" s="26">
        <v>4814.7600000003313</v>
      </c>
      <c r="Q14" s="47"/>
      <c r="R14" s="46"/>
      <c r="S14" s="46"/>
      <c r="T14" s="46"/>
      <c r="U14" s="46"/>
      <c r="V14" s="46"/>
      <c r="W14" s="46"/>
    </row>
    <row r="15" spans="1:23" x14ac:dyDescent="0.3">
      <c r="A15" s="27">
        <v>2013</v>
      </c>
      <c r="B15" s="26">
        <v>21.984999999999999</v>
      </c>
      <c r="C15" s="39">
        <v>1.0155378251600005</v>
      </c>
      <c r="D15" s="39">
        <v>36.450835378039997</v>
      </c>
      <c r="E15" s="39">
        <v>0</v>
      </c>
      <c r="F15" s="39">
        <v>0</v>
      </c>
      <c r="G15" s="39">
        <f t="shared" si="4"/>
        <v>59.451373203199992</v>
      </c>
      <c r="H15" s="25">
        <f t="shared" si="5"/>
        <v>0.41235129518739522</v>
      </c>
      <c r="I15" s="25">
        <f t="shared" si="6"/>
        <v>1.9047456789470854E-2</v>
      </c>
      <c r="J15" s="25">
        <f t="shared" si="7"/>
        <v>0.68367292148270731</v>
      </c>
      <c r="K15" s="25">
        <f t="shared" si="8"/>
        <v>0</v>
      </c>
      <c r="L15" s="25">
        <f t="shared" si="9"/>
        <v>0</v>
      </c>
      <c r="M15" s="25">
        <f t="shared" si="10"/>
        <v>1.1150716734595734</v>
      </c>
      <c r="O15" s="26">
        <v>5331.6189997678557</v>
      </c>
      <c r="Q15" s="47"/>
      <c r="R15" s="46"/>
      <c r="S15" s="46"/>
      <c r="T15" s="46"/>
      <c r="U15" s="46"/>
      <c r="V15" s="46"/>
      <c r="W15" s="46"/>
    </row>
    <row r="16" spans="1:23" x14ac:dyDescent="0.3">
      <c r="A16" s="27">
        <v>2014</v>
      </c>
      <c r="B16" s="26">
        <v>12.653</v>
      </c>
      <c r="C16" s="39">
        <v>2.0126725339700005</v>
      </c>
      <c r="D16" s="39">
        <v>39.372781414649999</v>
      </c>
      <c r="E16" s="39">
        <v>0</v>
      </c>
      <c r="F16" s="39">
        <v>0</v>
      </c>
      <c r="G16" s="39">
        <f t="shared" si="4"/>
        <v>54.038453948620003</v>
      </c>
      <c r="H16" s="25">
        <f t="shared" si="5"/>
        <v>0.21894969554143287</v>
      </c>
      <c r="I16" s="25">
        <f t="shared" si="6"/>
        <v>3.482763285681939E-2</v>
      </c>
      <c r="J16" s="25">
        <f t="shared" si="7"/>
        <v>0.68131340420113828</v>
      </c>
      <c r="K16" s="25">
        <f t="shared" si="8"/>
        <v>0</v>
      </c>
      <c r="L16" s="25">
        <f t="shared" si="9"/>
        <v>0</v>
      </c>
      <c r="M16" s="25">
        <f t="shared" si="10"/>
        <v>0.93509073259939057</v>
      </c>
      <c r="O16" s="26">
        <v>5778.9530004647186</v>
      </c>
      <c r="Q16" s="47"/>
      <c r="R16" s="46"/>
      <c r="S16" s="46"/>
      <c r="T16" s="46"/>
      <c r="U16" s="46"/>
      <c r="V16" s="46"/>
      <c r="W16" s="46"/>
    </row>
    <row r="17" spans="1:23" x14ac:dyDescent="0.3">
      <c r="A17" s="27">
        <v>2015</v>
      </c>
      <c r="B17" s="26">
        <v>9.41</v>
      </c>
      <c r="C17" s="39">
        <v>0</v>
      </c>
      <c r="D17" s="39">
        <v>28.830868497960008</v>
      </c>
      <c r="E17" s="39">
        <v>0</v>
      </c>
      <c r="F17" s="39">
        <v>0</v>
      </c>
      <c r="G17" s="39">
        <f t="shared" si="4"/>
        <v>38.240868497960008</v>
      </c>
      <c r="H17" s="25">
        <f t="shared" si="5"/>
        <v>0.15694353385481855</v>
      </c>
      <c r="I17" s="25">
        <f t="shared" si="6"/>
        <v>0</v>
      </c>
      <c r="J17" s="25">
        <f t="shared" si="7"/>
        <v>0.48085211330216882</v>
      </c>
      <c r="K17" s="25">
        <f t="shared" si="8"/>
        <v>0</v>
      </c>
      <c r="L17" s="25">
        <f t="shared" si="9"/>
        <v>0</v>
      </c>
      <c r="M17" s="25">
        <f t="shared" si="10"/>
        <v>0.63779564715698733</v>
      </c>
      <c r="O17" s="26">
        <v>5995.7869998675897</v>
      </c>
      <c r="Q17" s="47"/>
      <c r="R17" s="46"/>
      <c r="S17" s="46"/>
      <c r="T17" s="46"/>
      <c r="U17" s="46"/>
      <c r="V17" s="46"/>
      <c r="W17" s="46"/>
    </row>
    <row r="18" spans="1:23" x14ac:dyDescent="0.3">
      <c r="A18" s="27">
        <v>2016</v>
      </c>
      <c r="B18" s="26">
        <v>7.8920000000000003</v>
      </c>
      <c r="C18" s="39">
        <v>0</v>
      </c>
      <c r="D18" s="39">
        <v>23.274601408530003</v>
      </c>
      <c r="E18" s="39">
        <v>0</v>
      </c>
      <c r="F18" s="39">
        <v>0</v>
      </c>
      <c r="G18" s="39">
        <f t="shared" si="4"/>
        <v>31.166601408530003</v>
      </c>
      <c r="H18" s="25">
        <f t="shared" si="5"/>
        <v>0.12588271023301406</v>
      </c>
      <c r="I18" s="25">
        <f t="shared" si="6"/>
        <v>0</v>
      </c>
      <c r="J18" s="25">
        <f t="shared" si="7"/>
        <v>0.37124555307892587</v>
      </c>
      <c r="K18" s="25">
        <f t="shared" si="8"/>
        <v>0</v>
      </c>
      <c r="L18" s="25">
        <f t="shared" si="9"/>
        <v>0</v>
      </c>
      <c r="M18" s="25">
        <f t="shared" si="10"/>
        <v>0.49712826331193993</v>
      </c>
      <c r="O18" s="26">
        <v>6269.3280001610901</v>
      </c>
      <c r="Q18" s="47"/>
      <c r="R18" s="46"/>
      <c r="S18" s="46"/>
      <c r="T18" s="46"/>
      <c r="U18" s="46"/>
      <c r="V18" s="46"/>
      <c r="W18" s="46"/>
    </row>
    <row r="19" spans="1:23" x14ac:dyDescent="0.3">
      <c r="A19" s="27">
        <v>2017</v>
      </c>
      <c r="B19" s="26">
        <v>9.0730000000000004</v>
      </c>
      <c r="C19" s="39">
        <v>0</v>
      </c>
      <c r="D19" s="39">
        <v>36.039658521720007</v>
      </c>
      <c r="E19" s="39">
        <v>0</v>
      </c>
      <c r="F19" s="39">
        <v>0</v>
      </c>
      <c r="G19" s="39">
        <f t="shared" si="4"/>
        <v>45.112658521720007</v>
      </c>
      <c r="H19" s="25">
        <f t="shared" si="5"/>
        <v>0.13777281803784938</v>
      </c>
      <c r="I19" s="25">
        <f t="shared" si="6"/>
        <v>0</v>
      </c>
      <c r="J19" s="25">
        <f t="shared" si="7"/>
        <v>0.5472594859097496</v>
      </c>
      <c r="K19" s="25">
        <f t="shared" si="8"/>
        <v>0</v>
      </c>
      <c r="L19" s="25">
        <f t="shared" si="9"/>
        <v>0</v>
      </c>
      <c r="M19" s="25">
        <f t="shared" si="10"/>
        <v>0.68503230394759906</v>
      </c>
      <c r="O19" s="26">
        <v>6585.479000297023</v>
      </c>
      <c r="Q19" s="47"/>
      <c r="R19" s="46"/>
      <c r="S19" s="46"/>
      <c r="T19" s="46"/>
      <c r="U19" s="46"/>
      <c r="V19" s="46"/>
      <c r="W19" s="46"/>
    </row>
    <row r="20" spans="1:23" x14ac:dyDescent="0.3">
      <c r="A20" s="27">
        <v>2018</v>
      </c>
      <c r="B20" s="26">
        <v>11.252000000000001</v>
      </c>
      <c r="C20" s="39">
        <v>0.74809416220000013</v>
      </c>
      <c r="D20" s="39">
        <v>59.614286116939994</v>
      </c>
      <c r="E20" s="39">
        <v>0.3</v>
      </c>
      <c r="F20" s="39">
        <v>0</v>
      </c>
      <c r="G20" s="39">
        <f t="shared" si="4"/>
        <v>71.914380279139991</v>
      </c>
      <c r="H20" s="25">
        <f t="shared" si="5"/>
        <v>0.16064782248485251</v>
      </c>
      <c r="I20" s="25">
        <f t="shared" si="6"/>
        <v>1.0680741039020626E-2</v>
      </c>
      <c r="J20" s="25">
        <f t="shared" si="7"/>
        <v>0.85112915514356413</v>
      </c>
      <c r="K20" s="25">
        <f t="shared" si="8"/>
        <v>4.2831804786220892E-3</v>
      </c>
      <c r="L20" s="25">
        <f t="shared" si="9"/>
        <v>0</v>
      </c>
      <c r="M20" s="25">
        <f t="shared" si="10"/>
        <v>1.0267408991460594</v>
      </c>
      <c r="O20" s="26">
        <v>7004.1409998326944</v>
      </c>
      <c r="Q20" s="47"/>
      <c r="R20" s="46"/>
      <c r="S20" s="46"/>
      <c r="T20" s="46"/>
      <c r="U20" s="46"/>
      <c r="V20" s="46"/>
      <c r="W20" s="46"/>
    </row>
    <row r="21" spans="1:23" x14ac:dyDescent="0.3">
      <c r="A21" s="27">
        <v>2019</v>
      </c>
      <c r="B21" s="26">
        <v>15.734999999999999</v>
      </c>
      <c r="C21" s="39">
        <v>1.3135897608100002</v>
      </c>
      <c r="D21" s="39">
        <v>64.211306739329999</v>
      </c>
      <c r="E21" s="39">
        <v>0.47</v>
      </c>
      <c r="F21" s="39">
        <v>0</v>
      </c>
      <c r="G21" s="39">
        <f t="shared" si="4"/>
        <v>81.729896500140001</v>
      </c>
      <c r="H21" s="25">
        <f t="shared" si="5"/>
        <v>0.21294790958726029</v>
      </c>
      <c r="I21" s="25">
        <f t="shared" si="6"/>
        <v>1.7777324030487374E-2</v>
      </c>
      <c r="J21" s="25">
        <f t="shared" si="7"/>
        <v>0.8689967297112603</v>
      </c>
      <c r="K21" s="25">
        <f t="shared" si="8"/>
        <v>6.3606938357808921E-3</v>
      </c>
      <c r="L21" s="25">
        <f t="shared" si="9"/>
        <v>0</v>
      </c>
      <c r="M21" s="25">
        <f t="shared" si="10"/>
        <v>1.106082657164789</v>
      </c>
      <c r="O21" s="26">
        <f>Dados_observados_mensais!H109/1000</f>
        <v>7389.130999453283</v>
      </c>
      <c r="Q21" s="47"/>
      <c r="R21" s="46"/>
      <c r="S21" s="46"/>
      <c r="T21" s="46"/>
      <c r="U21" s="46"/>
      <c r="V21" s="46"/>
      <c r="W21" s="46"/>
    </row>
    <row r="22" spans="1:23" x14ac:dyDescent="0.3">
      <c r="A22" s="27">
        <v>2020</v>
      </c>
      <c r="B22" s="26">
        <v>19.837</v>
      </c>
      <c r="C22" s="39">
        <v>1.6802241302707175</v>
      </c>
      <c r="D22" s="39">
        <v>55.858562948949995</v>
      </c>
      <c r="E22" s="39">
        <v>0.63</v>
      </c>
      <c r="F22" s="39">
        <v>0</v>
      </c>
      <c r="G22" s="39">
        <f t="shared" si="4"/>
        <v>78.00578707922071</v>
      </c>
      <c r="H22" s="25">
        <f t="shared" si="5"/>
        <v>0.26068397575454938</v>
      </c>
      <c r="I22" s="25">
        <f t="shared" si="6"/>
        <v>2.2080330011478577E-2</v>
      </c>
      <c r="J22" s="25">
        <f t="shared" si="7"/>
        <v>0.73405415483531034</v>
      </c>
      <c r="K22" s="25">
        <f t="shared" si="8"/>
        <v>8.2790192430995668E-3</v>
      </c>
      <c r="L22" s="25">
        <f t="shared" si="9"/>
        <v>0</v>
      </c>
      <c r="M22" s="25">
        <f t="shared" si="10"/>
        <v>1.0250974798444379</v>
      </c>
      <c r="O22" s="26">
        <f>Dados_observados_mensais!H121/1000</f>
        <v>7609.5970005758245</v>
      </c>
      <c r="Q22" s="47"/>
      <c r="R22" s="46"/>
      <c r="S22" s="46"/>
      <c r="T22" s="46"/>
      <c r="U22" s="46"/>
      <c r="V22" s="46"/>
      <c r="W22" s="46"/>
    </row>
    <row r="23" spans="1:23" x14ac:dyDescent="0.3">
      <c r="A23" s="27">
        <v>2021</v>
      </c>
      <c r="B23" s="26">
        <v>45.04</v>
      </c>
      <c r="C23" s="39">
        <v>21.677958426390163</v>
      </c>
      <c r="D23" s="39">
        <v>92.84360572268001</v>
      </c>
      <c r="E23" s="39">
        <v>1.22</v>
      </c>
      <c r="F23" s="39">
        <v>0</v>
      </c>
      <c r="G23" s="39">
        <f t="shared" si="4"/>
        <v>160.78156414907019</v>
      </c>
      <c r="H23" s="25">
        <f t="shared" si="5"/>
        <v>0.49977019895576391</v>
      </c>
      <c r="I23" s="25">
        <f t="shared" si="6"/>
        <v>0.24054168729377867</v>
      </c>
      <c r="J23" s="25">
        <f t="shared" si="7"/>
        <v>1.0302057571890384</v>
      </c>
      <c r="K23" s="25">
        <f t="shared" si="8"/>
        <v>1.3537292245249379E-2</v>
      </c>
      <c r="L23" s="25">
        <f t="shared" si="9"/>
        <v>0</v>
      </c>
      <c r="M23" s="25">
        <f t="shared" si="10"/>
        <v>1.7840549356838307</v>
      </c>
      <c r="O23" s="26">
        <f>Dados_observados_mensais!H133/1000</f>
        <v>9012.1419992844785</v>
      </c>
      <c r="Q23" s="47"/>
      <c r="R23" s="46"/>
      <c r="S23" s="46"/>
      <c r="T23" s="46"/>
      <c r="U23" s="46"/>
      <c r="V23" s="46"/>
      <c r="W23" s="46"/>
    </row>
    <row r="24" spans="1:23" x14ac:dyDescent="0.3">
      <c r="A24" s="27">
        <v>2022</v>
      </c>
      <c r="B24" s="26">
        <v>54.356623132030009</v>
      </c>
      <c r="C24" s="26">
        <v>56.373902527820007</v>
      </c>
      <c r="D24" s="26">
        <v>127.77230356376002</v>
      </c>
      <c r="E24" s="39">
        <v>4.71</v>
      </c>
      <c r="F24" s="39">
        <v>0</v>
      </c>
      <c r="G24" s="39">
        <f t="shared" si="4"/>
        <v>243.21282922361004</v>
      </c>
      <c r="H24" s="25">
        <f>B24/$O24*100</f>
        <v>0.53926951093904962</v>
      </c>
      <c r="I24" s="25">
        <f t="shared" si="6"/>
        <v>0.55928284529487837</v>
      </c>
      <c r="J24" s="25">
        <f t="shared" si="7"/>
        <v>1.2676230362401353</v>
      </c>
      <c r="K24" s="25">
        <f t="shared" si="8"/>
        <v>4.672768928918683E-2</v>
      </c>
      <c r="L24" s="25">
        <f t="shared" si="9"/>
        <v>0</v>
      </c>
      <c r="M24" s="25">
        <f t="shared" si="10"/>
        <v>2.4129030817632504</v>
      </c>
      <c r="N24" s="33"/>
      <c r="O24" s="26">
        <f>Dados_observados_mensais!H145/1000</f>
        <v>10079.676679176029</v>
      </c>
      <c r="Q24" s="47"/>
      <c r="R24" s="46"/>
      <c r="S24" s="19"/>
      <c r="T24" s="46"/>
      <c r="U24" s="46"/>
      <c r="V24" s="46"/>
      <c r="W24" s="46"/>
    </row>
    <row r="25" spans="1:23" x14ac:dyDescent="0.3">
      <c r="A25" s="27">
        <v>2023</v>
      </c>
      <c r="B25" s="42">
        <v>38.98533678898</v>
      </c>
      <c r="C25" s="42">
        <v>28.688993568210002</v>
      </c>
      <c r="D25" s="43">
        <v>106.85432783108001</v>
      </c>
      <c r="E25" s="43">
        <v>6.02</v>
      </c>
      <c r="F25" s="39">
        <v>0</v>
      </c>
      <c r="G25" s="39">
        <f t="shared" si="4"/>
        <v>180.54865818827002</v>
      </c>
      <c r="H25" s="44">
        <f t="shared" ref="H25:H33" si="11">B25/$O25*100</f>
        <v>0.3587247762273299</v>
      </c>
      <c r="I25" s="44">
        <f t="shared" si="6"/>
        <v>0.26398265721414849</v>
      </c>
      <c r="J25" s="44">
        <f t="shared" si="7"/>
        <v>0.98322338595163927</v>
      </c>
      <c r="K25" s="44">
        <f t="shared" si="8"/>
        <v>5.5393215263923518E-2</v>
      </c>
      <c r="L25" s="25">
        <f t="shared" si="9"/>
        <v>0</v>
      </c>
      <c r="M25" s="44">
        <f t="shared" si="10"/>
        <v>1.6613240346570413</v>
      </c>
      <c r="N25" s="45"/>
      <c r="O25" s="42">
        <f>Dados_observados_mensais!H157/1000</f>
        <v>10867.756946978856</v>
      </c>
      <c r="Q25" s="47"/>
      <c r="R25" s="46"/>
      <c r="S25" s="19"/>
      <c r="T25" s="46"/>
      <c r="U25" s="46"/>
      <c r="V25" s="46"/>
      <c r="W25" s="46"/>
    </row>
    <row r="26" spans="1:23" x14ac:dyDescent="0.3">
      <c r="A26" s="30" t="s">
        <v>25</v>
      </c>
      <c r="B26" s="31">
        <v>44.349519818685707</v>
      </c>
      <c r="C26" s="40">
        <v>14.1204</v>
      </c>
      <c r="D26" s="40">
        <v>120.66678692935126</v>
      </c>
      <c r="E26" s="40">
        <v>9.9690429289919997</v>
      </c>
      <c r="F26" s="40">
        <v>0</v>
      </c>
      <c r="G26" s="40">
        <f t="shared" si="4"/>
        <v>189.10574967702897</v>
      </c>
      <c r="H26" s="32">
        <f t="shared" si="11"/>
        <v>0.38473940788318295</v>
      </c>
      <c r="I26" s="32">
        <f t="shared" si="6"/>
        <v>0.12249680170798055</v>
      </c>
      <c r="J26" s="32">
        <f t="shared" si="7"/>
        <v>1.0468043023727289</v>
      </c>
      <c r="K26" s="32">
        <f t="shared" si="8"/>
        <v>8.6483093601532446E-2</v>
      </c>
      <c r="L26" s="32">
        <f t="shared" si="9"/>
        <v>0</v>
      </c>
      <c r="M26" s="32">
        <f t="shared" si="10"/>
        <v>1.6405236055654249</v>
      </c>
      <c r="N26" s="33"/>
      <c r="O26" s="31">
        <v>11527.158099736795</v>
      </c>
      <c r="Q26" s="47"/>
      <c r="R26" s="46"/>
    </row>
    <row r="27" spans="1:23" x14ac:dyDescent="0.3">
      <c r="A27" s="30" t="s">
        <v>24</v>
      </c>
      <c r="B27" s="31">
        <v>47.315126085958596</v>
      </c>
      <c r="C27" s="40">
        <v>14.694400000000002</v>
      </c>
      <c r="D27" s="40">
        <v>132.91465184947273</v>
      </c>
      <c r="E27" s="40">
        <v>15.424083714</v>
      </c>
      <c r="F27" s="40">
        <v>0</v>
      </c>
      <c r="G27" s="40">
        <f t="shared" si="4"/>
        <v>210.34826164943132</v>
      </c>
      <c r="H27" s="32">
        <f t="shared" si="11"/>
        <v>0.38694054672291411</v>
      </c>
      <c r="I27" s="32">
        <f t="shared" si="6"/>
        <v>0.12017000989145721</v>
      </c>
      <c r="J27" s="32">
        <f t="shared" si="7"/>
        <v>1.0869688471438594</v>
      </c>
      <c r="K27" s="32">
        <f t="shared" si="8"/>
        <v>0.1261373239110167</v>
      </c>
      <c r="L27" s="32">
        <f t="shared" si="9"/>
        <v>0</v>
      </c>
      <c r="M27" s="32">
        <f t="shared" si="10"/>
        <v>1.7202167276692475</v>
      </c>
      <c r="N27" s="33"/>
      <c r="O27" s="31">
        <v>12228.009312200793</v>
      </c>
      <c r="Q27" s="47"/>
      <c r="R27" s="46"/>
      <c r="S27" s="19"/>
      <c r="T27" s="19"/>
      <c r="U27" s="46"/>
      <c r="V27" s="46"/>
    </row>
    <row r="28" spans="1:23" x14ac:dyDescent="0.3">
      <c r="A28" s="30" t="s">
        <v>23</v>
      </c>
      <c r="B28" s="31">
        <v>51.492581670896186</v>
      </c>
      <c r="C28" s="40">
        <v>15.167442124800001</v>
      </c>
      <c r="D28" s="40">
        <v>151.55224846216404</v>
      </c>
      <c r="E28" s="40">
        <v>35.009650412351995</v>
      </c>
      <c r="F28" s="40">
        <v>0</v>
      </c>
      <c r="G28" s="40">
        <f t="shared" si="4"/>
        <v>253.22192267021222</v>
      </c>
      <c r="H28" s="32">
        <f t="shared" si="11"/>
        <v>0.39696790438129614</v>
      </c>
      <c r="I28" s="32">
        <f t="shared" si="6"/>
        <v>0.11692922591429393</v>
      </c>
      <c r="J28" s="32">
        <f t="shared" si="7"/>
        <v>1.1683504016327506</v>
      </c>
      <c r="K28" s="32">
        <f t="shared" si="8"/>
        <v>0.26989727658514723</v>
      </c>
      <c r="L28" s="32">
        <f t="shared" si="9"/>
        <v>0</v>
      </c>
      <c r="M28" s="32">
        <f t="shared" si="10"/>
        <v>1.9521448085134878</v>
      </c>
      <c r="N28" s="33"/>
      <c r="O28" s="31">
        <v>12971.472278382602</v>
      </c>
      <c r="Q28" s="47"/>
      <c r="R28" s="46"/>
    </row>
    <row r="29" spans="1:23" x14ac:dyDescent="0.3">
      <c r="A29" s="30" t="s">
        <v>22</v>
      </c>
      <c r="B29" s="31">
        <v>52.709187927948626</v>
      </c>
      <c r="C29" s="40">
        <v>15.716359077888001</v>
      </c>
      <c r="D29" s="40">
        <v>157.33811127206005</v>
      </c>
      <c r="E29" s="40">
        <v>49.152213532799991</v>
      </c>
      <c r="F29" s="40">
        <v>8.7118257763867533</v>
      </c>
      <c r="G29" s="40">
        <f t="shared" si="4"/>
        <v>283.62769758708345</v>
      </c>
      <c r="H29" s="32">
        <f t="shared" si="11"/>
        <v>0.38305712283720023</v>
      </c>
      <c r="I29" s="32">
        <f t="shared" si="6"/>
        <v>0.11421658208966437</v>
      </c>
      <c r="J29" s="32">
        <f t="shared" si="7"/>
        <v>1.1434341257334601</v>
      </c>
      <c r="K29" s="32">
        <f t="shared" si="8"/>
        <v>0.35720727708215383</v>
      </c>
      <c r="L29" s="32">
        <f t="shared" si="9"/>
        <v>6.3312053320255815E-2</v>
      </c>
      <c r="M29" s="32">
        <f t="shared" si="10"/>
        <v>2.0612271610627344</v>
      </c>
      <c r="N29" s="33"/>
      <c r="O29" s="31">
        <v>13760.137792908265</v>
      </c>
      <c r="Q29" s="47"/>
      <c r="R29" s="46"/>
    </row>
    <row r="30" spans="1:23" x14ac:dyDescent="0.3">
      <c r="A30" s="30" t="s">
        <v>21</v>
      </c>
      <c r="B30" s="31">
        <v>51.328804818855801</v>
      </c>
      <c r="C30" s="40">
        <v>16.093551695757313</v>
      </c>
      <c r="D30" s="40">
        <v>155.66097484091867</v>
      </c>
      <c r="E30" s="40">
        <v>61.587385430759994</v>
      </c>
      <c r="F30" s="40">
        <v>8.6213798268891004</v>
      </c>
      <c r="G30" s="40">
        <f t="shared" si="4"/>
        <v>293.29209661318089</v>
      </c>
      <c r="H30" s="32">
        <f t="shared" si="11"/>
        <v>0.35164533305512397</v>
      </c>
      <c r="I30" s="32">
        <f t="shared" si="6"/>
        <v>0.11025431755261721</v>
      </c>
      <c r="J30" s="32">
        <f t="shared" si="7"/>
        <v>1.0664081412920829</v>
      </c>
      <c r="K30" s="32">
        <f t="shared" si="8"/>
        <v>0.42192520823781482</v>
      </c>
      <c r="L30" s="32">
        <f t="shared" si="9"/>
        <v>5.9063677623513493E-2</v>
      </c>
      <c r="M30" s="32">
        <f t="shared" si="10"/>
        <v>2.0092966777611525</v>
      </c>
      <c r="N30" s="33"/>
      <c r="O30" s="31">
        <v>14596.754170717088</v>
      </c>
      <c r="Q30" s="47"/>
      <c r="R30" s="46"/>
    </row>
    <row r="31" spans="1:23" x14ac:dyDescent="0.3">
      <c r="A31" s="30" t="s">
        <v>20</v>
      </c>
      <c r="B31" s="31">
        <v>53.575193989497706</v>
      </c>
      <c r="C31" s="40">
        <v>16.576358246630033</v>
      </c>
      <c r="D31" s="40">
        <v>162.75242145777509</v>
      </c>
      <c r="E31" s="40">
        <v>85.79698787634797</v>
      </c>
      <c r="F31" s="40">
        <v>9.0236417929917891</v>
      </c>
      <c r="G31" s="40">
        <f t="shared" si="4"/>
        <v>327.72460336324258</v>
      </c>
      <c r="H31" s="32">
        <f t="shared" si="11"/>
        <v>0.34599828585307857</v>
      </c>
      <c r="I31" s="32">
        <f t="shared" si="6"/>
        <v>0.10705311753317846</v>
      </c>
      <c r="J31" s="32">
        <f t="shared" si="7"/>
        <v>1.0510845533077637</v>
      </c>
      <c r="K31" s="32">
        <f t="shared" si="8"/>
        <v>0.55409245447422928</v>
      </c>
      <c r="L31" s="32">
        <f t="shared" si="9"/>
        <v>5.8276309613351923E-2</v>
      </c>
      <c r="M31" s="32">
        <f t="shared" si="10"/>
        <v>2.1165047207816019</v>
      </c>
      <c r="N31" s="33"/>
      <c r="O31" s="31">
        <v>15484.236824296688</v>
      </c>
      <c r="Q31" s="47"/>
      <c r="R31" s="46"/>
    </row>
    <row r="32" spans="1:23" x14ac:dyDescent="0.3">
      <c r="A32" s="30" t="s">
        <v>19</v>
      </c>
      <c r="B32" s="31">
        <v>55.911863236293406</v>
      </c>
      <c r="C32" s="40">
        <v>17.073648994028932</v>
      </c>
      <c r="D32" s="40">
        <v>170.13294845085821</v>
      </c>
      <c r="E32" s="40">
        <v>84.453747800198784</v>
      </c>
      <c r="F32" s="40">
        <v>9.4436426013172312</v>
      </c>
      <c r="G32" s="40">
        <f t="shared" si="4"/>
        <v>337.01585108269654</v>
      </c>
      <c r="H32" s="32">
        <f t="shared" si="11"/>
        <v>0.34039302241102459</v>
      </c>
      <c r="I32" s="32">
        <f t="shared" si="6"/>
        <v>0.10394486336649114</v>
      </c>
      <c r="J32" s="32">
        <f t="shared" si="7"/>
        <v>1.0357742558165168</v>
      </c>
      <c r="K32" s="32">
        <f t="shared" si="8"/>
        <v>0.51415683190803729</v>
      </c>
      <c r="L32" s="32">
        <f t="shared" si="9"/>
        <v>5.7493166236414386E-2</v>
      </c>
      <c r="M32" s="32">
        <f t="shared" si="10"/>
        <v>2.051762139738484</v>
      </c>
      <c r="N32" s="33"/>
      <c r="O32" s="31">
        <v>16425.678423213925</v>
      </c>
      <c r="Q32" s="47"/>
      <c r="R32" s="46"/>
    </row>
    <row r="33" spans="1:18" x14ac:dyDescent="0.3">
      <c r="A33" s="30" t="s">
        <v>18</v>
      </c>
      <c r="B33" s="31">
        <v>58.342275827363721</v>
      </c>
      <c r="C33" s="40">
        <v>17.585858463849803</v>
      </c>
      <c r="D33" s="40">
        <v>177.81373474063201</v>
      </c>
      <c r="E33" s="40">
        <v>76.174460167986354</v>
      </c>
      <c r="F33" s="40">
        <v>9.882163920995108</v>
      </c>
      <c r="G33" s="40">
        <f t="shared" si="4"/>
        <v>339.798493120827</v>
      </c>
      <c r="H33" s="32">
        <f t="shared" si="11"/>
        <v>0.33483167776494327</v>
      </c>
      <c r="I33" s="32">
        <f t="shared" si="6"/>
        <v>0.10092685639845958</v>
      </c>
      <c r="J33" s="32">
        <f t="shared" si="7"/>
        <v>1.0204893499360546</v>
      </c>
      <c r="K33" s="32">
        <f t="shared" si="8"/>
        <v>0.43717222098701625</v>
      </c>
      <c r="L33" s="32">
        <f t="shared" si="9"/>
        <v>5.6714646089672395E-2</v>
      </c>
      <c r="M33" s="32">
        <f t="shared" si="10"/>
        <v>1.9501347511761462</v>
      </c>
      <c r="N33" s="52"/>
      <c r="O33" s="31">
        <v>17424.35967134533</v>
      </c>
      <c r="Q33" s="47"/>
      <c r="R33" s="46"/>
    </row>
    <row r="34" spans="1:18" x14ac:dyDescent="0.3">
      <c r="A34" s="30" t="s">
        <v>40</v>
      </c>
      <c r="B34" s="31">
        <v>60.870024323864563</v>
      </c>
      <c r="C34" s="40">
        <v>18.113434217765295</v>
      </c>
      <c r="D34" s="40">
        <v>185.8063826508704</v>
      </c>
      <c r="E34" s="40">
        <v>75.135130669084148</v>
      </c>
      <c r="F34" s="40">
        <v>10.340023042969351</v>
      </c>
      <c r="G34" s="40">
        <f t="shared" si="4"/>
        <v>350.26499490455376</v>
      </c>
      <c r="H34" s="32">
        <f t="shared" ref="H34:H35" si="12">B34/$O34*100</f>
        <v>0.32931623159477175</v>
      </c>
      <c r="I34" s="32">
        <f t="shared" ref="I34:I35" si="13">C34/$O34*100</f>
        <v>9.7996476329575172E-2</v>
      </c>
      <c r="J34" s="32">
        <f t="shared" ref="J34:J35" si="14">D34/$O34*100</f>
        <v>1.0052412237471569</v>
      </c>
      <c r="K34" s="32">
        <f t="shared" ref="K34:K35" si="15">E34/$O34*100</f>
        <v>0.40649265984641281</v>
      </c>
      <c r="L34" s="32">
        <f t="shared" si="9"/>
        <v>5.5941121445860192E-2</v>
      </c>
      <c r="M34" s="32">
        <f t="shared" si="10"/>
        <v>1.8949877129637767</v>
      </c>
      <c r="N34" s="52"/>
      <c r="O34" s="31">
        <v>18483.760739363126</v>
      </c>
      <c r="Q34" s="47"/>
      <c r="R34" s="46"/>
    </row>
    <row r="35" spans="1:18" x14ac:dyDescent="0.3">
      <c r="A35" s="34" t="s">
        <v>41</v>
      </c>
      <c r="B35" s="35">
        <v>63.498835331412991</v>
      </c>
      <c r="C35" s="41">
        <v>18.656837244298256</v>
      </c>
      <c r="D35" s="41">
        <v>194.12293401976203</v>
      </c>
      <c r="E35" s="41">
        <v>72.252734284566628</v>
      </c>
      <c r="F35" s="41">
        <v>10.818074593136258</v>
      </c>
      <c r="G35" s="41">
        <f>SUM(B35:F35)</f>
        <v>359.34941547317618</v>
      </c>
      <c r="H35" s="36">
        <f t="shared" si="12"/>
        <v>0.3238485153715972</v>
      </c>
      <c r="I35" s="36">
        <f t="shared" si="13"/>
        <v>9.5151178939915565E-2</v>
      </c>
      <c r="J35" s="36">
        <f t="shared" si="14"/>
        <v>0.99004058348103763</v>
      </c>
      <c r="K35" s="36">
        <f t="shared" si="15"/>
        <v>0.36849401422044514</v>
      </c>
      <c r="L35" s="36">
        <f t="shared" si="9"/>
        <v>5.5172939438673851E-2</v>
      </c>
      <c r="M35" s="36">
        <f t="shared" si="10"/>
        <v>1.8327072314516697</v>
      </c>
      <c r="N35" s="53"/>
      <c r="O35" s="35">
        <v>19607.573392316404</v>
      </c>
      <c r="Q35" s="47"/>
      <c r="R35" s="46"/>
    </row>
    <row r="36" spans="1:18" ht="26.4" customHeight="1" x14ac:dyDescent="0.3">
      <c r="A36" s="51" t="s">
        <v>39</v>
      </c>
      <c r="B36" s="51"/>
      <c r="C36" s="51"/>
    </row>
  </sheetData>
  <mergeCells count="4">
    <mergeCell ref="B1:G1"/>
    <mergeCell ref="O1:O2"/>
    <mergeCell ref="H1:M1"/>
    <mergeCell ref="A36:C36"/>
  </mergeCells>
  <phoneticPr fontId="9" type="noConversion"/>
  <pageMargins left="0.511811024" right="0.511811024" top="0.78740157499999996" bottom="0.78740157499999996" header="0.31496062000000002" footer="0.31496062000000002"/>
  <pageSetup orientation="portrait" r:id="rId1"/>
  <ignoredErrors>
    <ignoredError sqref="G13:G35" formulaRange="1"/>
    <ignoredError sqref="L26:L35 L13:L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E7192-1E35-42BB-95ED-CD45EA6A5E0A}">
  <dimension ref="A1:BA157"/>
  <sheetViews>
    <sheetView zoomScale="80" zoomScaleNormal="80" workbookViewId="0">
      <selection activeCell="H6" sqref="H6"/>
    </sheetView>
  </sheetViews>
  <sheetFormatPr defaultRowHeight="14.4" x14ac:dyDescent="0.3"/>
  <cols>
    <col min="1" max="1" width="28.44140625" customWidth="1"/>
    <col min="2" max="2" width="25.88671875" customWidth="1"/>
    <col min="3" max="15" width="14.5546875" customWidth="1"/>
    <col min="16" max="53" width="8.88671875" style="37"/>
  </cols>
  <sheetData>
    <row r="1" spans="1:15" ht="32.4" customHeight="1" x14ac:dyDescent="0.3">
      <c r="A1" s="22" t="s">
        <v>27</v>
      </c>
      <c r="B1" s="21" t="s">
        <v>26</v>
      </c>
      <c r="C1" s="20">
        <v>2021</v>
      </c>
      <c r="D1" s="20">
        <v>2022</v>
      </c>
      <c r="E1" s="20">
        <v>2023</v>
      </c>
      <c r="F1" s="20" t="s">
        <v>25</v>
      </c>
      <c r="G1" s="20" t="s">
        <v>24</v>
      </c>
      <c r="H1" s="20" t="s">
        <v>23</v>
      </c>
      <c r="I1" s="20" t="s">
        <v>22</v>
      </c>
      <c r="J1" s="20" t="s">
        <v>21</v>
      </c>
      <c r="K1" s="20" t="s">
        <v>20</v>
      </c>
      <c r="L1" s="20" t="s">
        <v>19</v>
      </c>
      <c r="M1" s="20" t="s">
        <v>18</v>
      </c>
      <c r="N1" s="20" t="s">
        <v>40</v>
      </c>
      <c r="O1" s="20" t="s">
        <v>41</v>
      </c>
    </row>
    <row r="2" spans="1:15" ht="33" customHeight="1" x14ac:dyDescent="0.3">
      <c r="A2" s="18" t="s">
        <v>17</v>
      </c>
      <c r="B2" s="17" t="s">
        <v>9</v>
      </c>
      <c r="C2" s="46">
        <v>100</v>
      </c>
      <c r="D2" s="46">
        <v>105.23382608831697</v>
      </c>
      <c r="E2" s="46">
        <v>115.21652009178747</v>
      </c>
      <c r="F2" s="46">
        <v>117.98799807111584</v>
      </c>
      <c r="G2" s="46">
        <v>131.50209959805343</v>
      </c>
      <c r="H2" s="46">
        <v>149.42832374615492</v>
      </c>
      <c r="I2" s="46">
        <v>158.58510897456583</v>
      </c>
      <c r="J2" s="46">
        <v>161.02780369503782</v>
      </c>
      <c r="K2" s="46">
        <v>163.42405077383305</v>
      </c>
      <c r="L2" s="46">
        <v>165.82029785262822</v>
      </c>
      <c r="M2" s="46">
        <v>168.21654493142344</v>
      </c>
      <c r="N2" s="46">
        <v>170.61279201021864</v>
      </c>
      <c r="O2" s="46">
        <v>173.00903908901384</v>
      </c>
    </row>
    <row r="3" spans="1:15" ht="33" customHeight="1" x14ac:dyDescent="0.3">
      <c r="A3" s="16" t="s">
        <v>17</v>
      </c>
      <c r="B3" s="15" t="s">
        <v>7</v>
      </c>
      <c r="C3" s="54">
        <v>100</v>
      </c>
      <c r="D3" s="54">
        <v>143.59902873918756</v>
      </c>
      <c r="E3" s="54">
        <v>123.88883317553301</v>
      </c>
      <c r="F3" s="54">
        <v>125.36258096175612</v>
      </c>
      <c r="G3" s="54">
        <v>138.62146343272988</v>
      </c>
      <c r="H3" s="54">
        <v>158.97538144970284</v>
      </c>
      <c r="I3" s="54">
        <v>165.16043327996297</v>
      </c>
      <c r="J3" s="54">
        <v>163.34258937922689</v>
      </c>
      <c r="K3" s="54">
        <v>170.74648115376749</v>
      </c>
      <c r="L3" s="54">
        <v>178.44759810433919</v>
      </c>
      <c r="M3" s="54">
        <v>186.45711023890675</v>
      </c>
      <c r="N3" s="54">
        <v>194.78659026325451</v>
      </c>
      <c r="O3" s="54">
        <v>203.44802768984809</v>
      </c>
    </row>
    <row r="4" spans="1:15" ht="33" customHeight="1" x14ac:dyDescent="0.3">
      <c r="A4" s="18" t="s">
        <v>16</v>
      </c>
      <c r="B4" s="17" t="s">
        <v>9</v>
      </c>
      <c r="C4" s="46">
        <v>100</v>
      </c>
      <c r="D4" s="46">
        <v>98.425196850393704</v>
      </c>
      <c r="E4" s="46">
        <v>100.72754063636782</v>
      </c>
      <c r="F4" s="46">
        <v>100.72754063636782</v>
      </c>
      <c r="G4" s="46">
        <v>106.32351511616602</v>
      </c>
      <c r="H4" s="46">
        <v>111.91948959596425</v>
      </c>
      <c r="I4" s="46">
        <v>113.03868449192389</v>
      </c>
      <c r="J4" s="46">
        <v>114.16907133684313</v>
      </c>
      <c r="K4" s="46">
        <v>115.31076205021155</v>
      </c>
      <c r="L4" s="46">
        <v>116.46386967071369</v>
      </c>
      <c r="M4" s="46">
        <v>117.62850836742082</v>
      </c>
      <c r="N4" s="46">
        <v>118.80479345109505</v>
      </c>
      <c r="O4" s="46">
        <v>119.99284138560601</v>
      </c>
    </row>
    <row r="5" spans="1:15" ht="33" customHeight="1" x14ac:dyDescent="0.3">
      <c r="A5" s="16" t="s">
        <v>16</v>
      </c>
      <c r="B5" s="15" t="s">
        <v>7</v>
      </c>
      <c r="C5" s="54">
        <v>218.17730438768442</v>
      </c>
      <c r="D5" s="54">
        <v>148.26073510350287</v>
      </c>
      <c r="E5" s="54">
        <v>148</v>
      </c>
      <c r="F5" s="54">
        <v>135.23808562005902</v>
      </c>
      <c r="G5" s="54">
        <v>135.97890833674739</v>
      </c>
      <c r="H5" s="54">
        <v>134.16702872060833</v>
      </c>
      <c r="I5" s="54">
        <v>133.20115904015674</v>
      </c>
      <c r="J5" s="54">
        <v>125.44329423384536</v>
      </c>
      <c r="K5" s="54">
        <v>130.49865899146937</v>
      </c>
      <c r="L5" s="54">
        <v>135.75775494882561</v>
      </c>
      <c r="M5" s="54">
        <v>141.2287924732633</v>
      </c>
      <c r="N5" s="54">
        <v>146.92031280993584</v>
      </c>
      <c r="O5" s="54">
        <v>152.84120141617629</v>
      </c>
    </row>
    <row r="6" spans="1:15" ht="33" customHeight="1" x14ac:dyDescent="0.3">
      <c r="A6" s="18" t="s">
        <v>15</v>
      </c>
      <c r="B6" s="17" t="s">
        <v>14</v>
      </c>
      <c r="C6" s="19">
        <v>5.3944007896250303</v>
      </c>
      <c r="D6" s="19">
        <v>5.17</v>
      </c>
      <c r="E6" s="19">
        <v>4.99</v>
      </c>
      <c r="F6" s="19">
        <v>4.92</v>
      </c>
      <c r="G6" s="19">
        <v>5</v>
      </c>
      <c r="H6" s="19">
        <v>5.04</v>
      </c>
      <c r="I6" s="19">
        <v>5.0999999999999996</v>
      </c>
      <c r="J6" s="19">
        <v>5.0999999999999996</v>
      </c>
      <c r="K6" s="19">
        <v>5.1298828125</v>
      </c>
      <c r="L6" s="19">
        <v>5.1599407196044922</v>
      </c>
      <c r="M6" s="19">
        <v>5.1901747472584248</v>
      </c>
      <c r="N6" s="19">
        <v>5.2205859274181421</v>
      </c>
      <c r="O6" s="19">
        <v>5.2511752980866078</v>
      </c>
    </row>
    <row r="7" spans="1:15" ht="33" customHeight="1" x14ac:dyDescent="0.3">
      <c r="A7" s="16" t="s">
        <v>13</v>
      </c>
      <c r="B7" s="15" t="s">
        <v>11</v>
      </c>
      <c r="C7" s="54">
        <v>70.852677165354322</v>
      </c>
      <c r="D7" s="54">
        <v>100.88</v>
      </c>
      <c r="E7" s="54">
        <v>82.36</v>
      </c>
      <c r="F7" s="54">
        <v>82.54</v>
      </c>
      <c r="G7" s="54">
        <v>80.58</v>
      </c>
      <c r="H7" s="54">
        <v>80.680000000000007</v>
      </c>
      <c r="I7" s="54">
        <v>78.05</v>
      </c>
      <c r="J7" s="54">
        <v>76.02</v>
      </c>
      <c r="K7" s="54">
        <v>77.844480000000004</v>
      </c>
      <c r="L7" s="54">
        <v>79.712747520000008</v>
      </c>
      <c r="M7" s="54">
        <v>81.625853460480016</v>
      </c>
      <c r="N7" s="54">
        <v>83.584873943531534</v>
      </c>
      <c r="O7" s="54">
        <v>85.590910918176291</v>
      </c>
    </row>
    <row r="8" spans="1:15" ht="33" customHeight="1" x14ac:dyDescent="0.3">
      <c r="A8" s="18" t="s">
        <v>12</v>
      </c>
      <c r="B8" s="17" t="s">
        <v>11</v>
      </c>
      <c r="C8" s="46">
        <v>157</v>
      </c>
      <c r="D8" s="46">
        <v>113.1</v>
      </c>
      <c r="E8" s="46">
        <v>114.3</v>
      </c>
      <c r="F8" s="46">
        <v>105.93</v>
      </c>
      <c r="G8" s="46">
        <v>99.29</v>
      </c>
      <c r="H8" s="46">
        <v>92.33</v>
      </c>
      <c r="I8" s="46">
        <v>89.69</v>
      </c>
      <c r="J8" s="46">
        <v>83.63</v>
      </c>
      <c r="K8" s="46">
        <v>85.637119999999996</v>
      </c>
      <c r="L8" s="46">
        <v>87.692410879999997</v>
      </c>
      <c r="M8" s="46">
        <v>89.797028741120002</v>
      </c>
      <c r="N8" s="46">
        <v>91.95215743090688</v>
      </c>
      <c r="O8" s="46">
        <v>94.159009209248651</v>
      </c>
    </row>
    <row r="9" spans="1:15" ht="33" customHeight="1" x14ac:dyDescent="0.3">
      <c r="A9" s="16" t="s">
        <v>10</v>
      </c>
      <c r="B9" s="15" t="s">
        <v>9</v>
      </c>
      <c r="C9" s="54">
        <v>100</v>
      </c>
      <c r="D9" s="54">
        <v>103</v>
      </c>
      <c r="E9" s="54">
        <v>106.09</v>
      </c>
      <c r="F9" s="54">
        <v>107.68134999999999</v>
      </c>
      <c r="G9" s="54">
        <v>109.83497699999999</v>
      </c>
      <c r="H9" s="54">
        <v>112.03167653999999</v>
      </c>
      <c r="I9" s="54">
        <v>114.27231007079999</v>
      </c>
      <c r="J9" s="54">
        <v>116.557756272216</v>
      </c>
      <c r="K9" s="54">
        <v>118.88891139766032</v>
      </c>
      <c r="L9" s="54">
        <v>121.26668962561354</v>
      </c>
      <c r="M9" s="54">
        <v>123.69202341812581</v>
      </c>
      <c r="N9" s="54">
        <v>126.16586388648834</v>
      </c>
      <c r="O9" s="54">
        <v>128.6891811642181</v>
      </c>
    </row>
    <row r="10" spans="1:15" ht="33" customHeight="1" x14ac:dyDescent="0.3">
      <c r="A10" s="18" t="s">
        <v>10</v>
      </c>
      <c r="B10" s="17" t="s">
        <v>7</v>
      </c>
      <c r="C10" s="46">
        <v>100</v>
      </c>
      <c r="D10" s="46">
        <v>111.84551552756612</v>
      </c>
      <c r="E10" s="46">
        <v>120.5901654439278</v>
      </c>
      <c r="F10" s="46">
        <v>127.9069737322381</v>
      </c>
      <c r="G10" s="46">
        <v>135.68371773515818</v>
      </c>
      <c r="H10" s="46">
        <v>143.93328777345579</v>
      </c>
      <c r="I10" s="46">
        <v>152.68443167008192</v>
      </c>
      <c r="J10" s="46">
        <v>161.96764511562293</v>
      </c>
      <c r="K10" s="46">
        <v>171.8152779386528</v>
      </c>
      <c r="L10" s="46">
        <v>182.26164683732287</v>
      </c>
      <c r="M10" s="46">
        <v>193.34315496503208</v>
      </c>
      <c r="N10" s="46">
        <v>205.09841878690605</v>
      </c>
      <c r="O10" s="46">
        <v>217.5684026491499</v>
      </c>
    </row>
    <row r="11" spans="1:15" ht="33" customHeight="1" x14ac:dyDescent="0.3">
      <c r="A11" s="16" t="s">
        <v>8</v>
      </c>
      <c r="B11" s="15" t="s">
        <v>9</v>
      </c>
      <c r="C11" s="54">
        <v>100</v>
      </c>
      <c r="D11" s="54">
        <v>101.4096591463215</v>
      </c>
      <c r="E11" s="54">
        <v>108.2937155892033</v>
      </c>
      <c r="F11" s="54">
        <v>109.82459852862345</v>
      </c>
      <c r="G11" s="54">
        <v>119.89134741432609</v>
      </c>
      <c r="H11" s="54">
        <v>132.56735395218379</v>
      </c>
      <c r="I11" s="54">
        <v>138.43812943583313</v>
      </c>
      <c r="J11" s="54">
        <v>140.330083990189</v>
      </c>
      <c r="K11" s="54">
        <v>142.20542373666612</v>
      </c>
      <c r="L11" s="54">
        <v>144.08512545052952</v>
      </c>
      <c r="M11" s="54">
        <v>145.96923275145303</v>
      </c>
      <c r="N11" s="54">
        <v>147.85778969530728</v>
      </c>
      <c r="O11" s="54">
        <v>149.75084077852154</v>
      </c>
    </row>
    <row r="12" spans="1:15" ht="33" customHeight="1" x14ac:dyDescent="0.3">
      <c r="A12" s="14" t="s">
        <v>8</v>
      </c>
      <c r="B12" s="13" t="s">
        <v>7</v>
      </c>
      <c r="C12" s="55">
        <v>100</v>
      </c>
      <c r="D12" s="55">
        <v>101.11202001687087</v>
      </c>
      <c r="E12" s="55">
        <v>92.405223896360297</v>
      </c>
      <c r="F12" s="55">
        <v>89.765856138622439</v>
      </c>
      <c r="G12" s="55">
        <v>95.768405583129692</v>
      </c>
      <c r="H12" s="55">
        <v>104.2238043923181</v>
      </c>
      <c r="I12" s="55">
        <v>106.68628206275058</v>
      </c>
      <c r="J12" s="55">
        <v>103.89231107741416</v>
      </c>
      <c r="K12" s="55">
        <v>108.439125742998</v>
      </c>
      <c r="L12" s="55">
        <v>113.16867222532613</v>
      </c>
      <c r="M12" s="55">
        <v>118.08796036868037</v>
      </c>
      <c r="N12" s="55">
        <v>123.20426171352405</v>
      </c>
      <c r="O12" s="55">
        <v>128.52511911364849</v>
      </c>
    </row>
    <row r="13" spans="1:15" s="37" customFormat="1" x14ac:dyDescent="0.3"/>
    <row r="14" spans="1:15" s="37" customFormat="1" x14ac:dyDescent="0.3"/>
    <row r="15" spans="1:15" s="37" customFormat="1" x14ac:dyDescent="0.3"/>
    <row r="16" spans="1:15" s="37" customFormat="1" x14ac:dyDescent="0.3"/>
    <row r="17" s="37" customFormat="1" x14ac:dyDescent="0.3"/>
    <row r="18" s="37" customFormat="1" x14ac:dyDescent="0.3"/>
    <row r="19" s="37" customFormat="1" x14ac:dyDescent="0.3"/>
    <row r="20" s="37" customFormat="1" x14ac:dyDescent="0.3"/>
    <row r="21" s="37" customFormat="1" x14ac:dyDescent="0.3"/>
    <row r="22" s="37" customFormat="1" x14ac:dyDescent="0.3"/>
    <row r="23" s="37" customFormat="1" x14ac:dyDescent="0.3"/>
    <row r="24" s="37" customFormat="1" x14ac:dyDescent="0.3"/>
    <row r="25" s="37" customFormat="1" x14ac:dyDescent="0.3"/>
    <row r="26" s="37" customFormat="1" x14ac:dyDescent="0.3"/>
    <row r="27" s="37" customFormat="1" x14ac:dyDescent="0.3"/>
    <row r="28" s="37" customFormat="1" x14ac:dyDescent="0.3"/>
    <row r="29" s="37" customFormat="1" x14ac:dyDescent="0.3"/>
    <row r="30" s="37" customFormat="1" x14ac:dyDescent="0.3"/>
    <row r="31" s="37" customFormat="1" x14ac:dyDescent="0.3"/>
    <row r="32" s="37" customFormat="1" x14ac:dyDescent="0.3"/>
    <row r="33" s="37" customFormat="1" x14ac:dyDescent="0.3"/>
    <row r="34" s="37" customFormat="1" x14ac:dyDescent="0.3"/>
    <row r="35" s="37" customFormat="1" x14ac:dyDescent="0.3"/>
    <row r="36" s="37" customFormat="1" x14ac:dyDescent="0.3"/>
    <row r="37" s="37" customFormat="1" x14ac:dyDescent="0.3"/>
    <row r="38" s="37" customFormat="1" x14ac:dyDescent="0.3"/>
    <row r="39" s="37" customFormat="1" x14ac:dyDescent="0.3"/>
    <row r="40" s="37" customFormat="1" x14ac:dyDescent="0.3"/>
    <row r="41" s="37" customFormat="1" x14ac:dyDescent="0.3"/>
    <row r="42" s="37" customFormat="1" x14ac:dyDescent="0.3"/>
    <row r="43" s="37" customFormat="1" x14ac:dyDescent="0.3"/>
    <row r="44" s="37" customFormat="1" x14ac:dyDescent="0.3"/>
    <row r="45" s="37" customFormat="1" x14ac:dyDescent="0.3"/>
    <row r="46" s="37" customFormat="1" x14ac:dyDescent="0.3"/>
    <row r="47" s="37" customFormat="1" x14ac:dyDescent="0.3"/>
    <row r="48" s="37" customFormat="1" x14ac:dyDescent="0.3"/>
    <row r="49" s="37" customFormat="1" x14ac:dyDescent="0.3"/>
    <row r="50" s="37" customFormat="1" x14ac:dyDescent="0.3"/>
    <row r="51" s="37" customFormat="1" x14ac:dyDescent="0.3"/>
    <row r="52" s="37" customFormat="1" x14ac:dyDescent="0.3"/>
    <row r="53" s="37" customFormat="1" x14ac:dyDescent="0.3"/>
    <row r="54" s="37" customFormat="1" x14ac:dyDescent="0.3"/>
    <row r="55" s="37" customFormat="1" x14ac:dyDescent="0.3"/>
    <row r="56" s="37" customFormat="1" x14ac:dyDescent="0.3"/>
    <row r="57" s="37" customFormat="1" x14ac:dyDescent="0.3"/>
    <row r="58" s="37" customFormat="1" x14ac:dyDescent="0.3"/>
    <row r="59" s="37" customFormat="1" x14ac:dyDescent="0.3"/>
    <row r="60" s="37" customFormat="1" x14ac:dyDescent="0.3"/>
    <row r="61" s="37" customFormat="1" x14ac:dyDescent="0.3"/>
    <row r="62" s="37" customFormat="1" x14ac:dyDescent="0.3"/>
    <row r="63" s="37" customFormat="1" x14ac:dyDescent="0.3"/>
    <row r="64" s="37" customFormat="1" x14ac:dyDescent="0.3"/>
    <row r="65" s="37" customFormat="1" x14ac:dyDescent="0.3"/>
    <row r="66" s="37" customFormat="1" x14ac:dyDescent="0.3"/>
    <row r="67" s="37" customFormat="1" x14ac:dyDescent="0.3"/>
    <row r="68" s="37" customFormat="1" x14ac:dyDescent="0.3"/>
    <row r="69" s="37" customFormat="1" x14ac:dyDescent="0.3"/>
    <row r="70" s="37" customFormat="1" x14ac:dyDescent="0.3"/>
    <row r="71" s="37" customFormat="1" x14ac:dyDescent="0.3"/>
    <row r="72" s="37" customFormat="1" x14ac:dyDescent="0.3"/>
    <row r="73" s="37" customFormat="1" x14ac:dyDescent="0.3"/>
    <row r="74" s="37" customFormat="1" x14ac:dyDescent="0.3"/>
    <row r="75" s="37" customFormat="1" x14ac:dyDescent="0.3"/>
    <row r="76" s="37" customFormat="1" x14ac:dyDescent="0.3"/>
    <row r="77" s="37" customFormat="1" x14ac:dyDescent="0.3"/>
    <row r="78" s="37" customFormat="1" x14ac:dyDescent="0.3"/>
    <row r="79" s="37" customFormat="1" x14ac:dyDescent="0.3"/>
    <row r="80" s="37" customFormat="1" x14ac:dyDescent="0.3"/>
    <row r="81" s="37" customFormat="1" x14ac:dyDescent="0.3"/>
    <row r="82" s="37" customFormat="1" x14ac:dyDescent="0.3"/>
    <row r="83" s="37" customFormat="1" x14ac:dyDescent="0.3"/>
    <row r="84" s="37" customFormat="1" x14ac:dyDescent="0.3"/>
    <row r="85" s="37" customFormat="1" x14ac:dyDescent="0.3"/>
    <row r="86" s="37" customFormat="1" x14ac:dyDescent="0.3"/>
    <row r="87" s="37" customFormat="1" x14ac:dyDescent="0.3"/>
    <row r="88" s="37" customFormat="1" x14ac:dyDescent="0.3"/>
    <row r="89" s="37" customFormat="1" x14ac:dyDescent="0.3"/>
    <row r="90" s="37" customFormat="1" x14ac:dyDescent="0.3"/>
    <row r="91" s="37" customFormat="1" x14ac:dyDescent="0.3"/>
    <row r="92" s="37" customFormat="1" x14ac:dyDescent="0.3"/>
    <row r="93" s="37" customFormat="1" x14ac:dyDescent="0.3"/>
    <row r="94" s="37" customFormat="1" x14ac:dyDescent="0.3"/>
    <row r="95" s="37" customFormat="1" x14ac:dyDescent="0.3"/>
    <row r="96" s="37" customFormat="1" x14ac:dyDescent="0.3"/>
    <row r="97" s="37" customFormat="1" x14ac:dyDescent="0.3"/>
    <row r="98" s="37" customFormat="1" x14ac:dyDescent="0.3"/>
    <row r="99" s="37" customFormat="1" x14ac:dyDescent="0.3"/>
    <row r="100" s="37" customFormat="1" x14ac:dyDescent="0.3"/>
    <row r="101" s="37" customFormat="1" x14ac:dyDescent="0.3"/>
    <row r="102" s="37" customFormat="1" x14ac:dyDescent="0.3"/>
    <row r="103" s="37" customFormat="1" x14ac:dyDescent="0.3"/>
    <row r="104" s="37" customFormat="1" x14ac:dyDescent="0.3"/>
    <row r="105" s="37" customFormat="1" x14ac:dyDescent="0.3"/>
    <row r="106" s="37" customFormat="1" x14ac:dyDescent="0.3"/>
    <row r="107" s="37" customFormat="1" x14ac:dyDescent="0.3"/>
    <row r="108" s="37" customFormat="1" x14ac:dyDescent="0.3"/>
    <row r="109" s="37" customFormat="1" x14ac:dyDescent="0.3"/>
    <row r="110" s="37" customFormat="1" x14ac:dyDescent="0.3"/>
    <row r="111" s="37" customFormat="1" x14ac:dyDescent="0.3"/>
    <row r="112" s="37" customFormat="1" x14ac:dyDescent="0.3"/>
    <row r="113" s="37" customFormat="1" x14ac:dyDescent="0.3"/>
    <row r="114" s="37" customFormat="1" x14ac:dyDescent="0.3"/>
    <row r="115" s="37" customFormat="1" x14ac:dyDescent="0.3"/>
    <row r="116" s="37" customFormat="1" x14ac:dyDescent="0.3"/>
    <row r="117" s="37" customFormat="1" x14ac:dyDescent="0.3"/>
    <row r="118" s="37" customFormat="1" x14ac:dyDescent="0.3"/>
    <row r="119" s="37" customFormat="1" x14ac:dyDescent="0.3"/>
    <row r="120" s="37" customFormat="1" x14ac:dyDescent="0.3"/>
    <row r="121" s="37" customFormat="1" x14ac:dyDescent="0.3"/>
    <row r="122" s="37" customFormat="1" x14ac:dyDescent="0.3"/>
    <row r="123" s="37" customFormat="1" x14ac:dyDescent="0.3"/>
    <row r="124" s="37" customFormat="1" x14ac:dyDescent="0.3"/>
    <row r="125" s="37" customFormat="1" x14ac:dyDescent="0.3"/>
    <row r="126" s="37" customFormat="1" x14ac:dyDescent="0.3"/>
    <row r="127" s="37" customFormat="1" x14ac:dyDescent="0.3"/>
    <row r="128" s="37" customFormat="1" x14ac:dyDescent="0.3"/>
    <row r="129" s="37" customFormat="1" x14ac:dyDescent="0.3"/>
    <row r="130" s="37" customFormat="1" x14ac:dyDescent="0.3"/>
    <row r="131" s="37" customFormat="1" x14ac:dyDescent="0.3"/>
    <row r="132" s="37" customFormat="1" x14ac:dyDescent="0.3"/>
    <row r="133" s="37" customFormat="1" x14ac:dyDescent="0.3"/>
    <row r="134" s="37" customFormat="1" x14ac:dyDescent="0.3"/>
    <row r="135" s="37" customFormat="1" x14ac:dyDescent="0.3"/>
    <row r="136" s="37" customFormat="1" x14ac:dyDescent="0.3"/>
    <row r="137" s="37" customFormat="1" x14ac:dyDescent="0.3"/>
    <row r="138" s="37" customFormat="1" x14ac:dyDescent="0.3"/>
    <row r="139" s="37" customFormat="1" x14ac:dyDescent="0.3"/>
    <row r="140" s="37" customFormat="1" x14ac:dyDescent="0.3"/>
    <row r="141" s="37" customFormat="1" x14ac:dyDescent="0.3"/>
    <row r="142" s="37" customFormat="1" x14ac:dyDescent="0.3"/>
    <row r="143" s="37" customFormat="1" x14ac:dyDescent="0.3"/>
    <row r="144" s="37" customFormat="1" x14ac:dyDescent="0.3"/>
    <row r="145" s="37" customFormat="1" x14ac:dyDescent="0.3"/>
    <row r="146" s="37" customFormat="1" x14ac:dyDescent="0.3"/>
    <row r="147" s="37" customFormat="1" x14ac:dyDescent="0.3"/>
    <row r="148" s="37" customFormat="1" x14ac:dyDescent="0.3"/>
    <row r="149" s="37" customFormat="1" x14ac:dyDescent="0.3"/>
    <row r="150" s="37" customFormat="1" x14ac:dyDescent="0.3"/>
    <row r="151" s="37" customFormat="1" x14ac:dyDescent="0.3"/>
    <row r="152" s="37" customFormat="1" x14ac:dyDescent="0.3"/>
    <row r="153" s="37" customFormat="1" x14ac:dyDescent="0.3"/>
    <row r="154" s="37" customFormat="1" x14ac:dyDescent="0.3"/>
    <row r="155" s="37" customFormat="1" x14ac:dyDescent="0.3"/>
    <row r="156" s="37" customFormat="1" x14ac:dyDescent="0.3"/>
    <row r="157" s="37" customFormat="1" x14ac:dyDescent="0.3"/>
  </sheetData>
  <phoneticPr fontId="9" type="noConversion"/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Dados_observados_mensais</vt:lpstr>
      <vt:lpstr>Dados_obs_projetados_2001_2033</vt:lpstr>
      <vt:lpstr>Premissas_projeções_até_2033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Braulio Borges</dc:creator>
  <cp:lastModifiedBy>Braulio Borges</cp:lastModifiedBy>
  <dcterms:created xsi:type="dcterms:W3CDTF">2022-12-02T18:59:45Z</dcterms:created>
  <dcterms:modified xsi:type="dcterms:W3CDTF">2024-02-19T19:55:42Z</dcterms:modified>
</cp:coreProperties>
</file>