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D\Documents\Observatório de PF\"/>
    </mc:Choice>
  </mc:AlternateContent>
  <bookViews>
    <workbookView xWindow="0" yWindow="0" windowWidth="19200" windowHeight="6730"/>
  </bookViews>
  <sheets>
    <sheet name="Resultados" sheetId="2" r:id="rId1"/>
    <sheet name="Detalhamento dos ajustes" sheetId="1" r:id="rId2"/>
    <sheet name="Medidas Covid 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E26" i="2" l="1"/>
  <c r="B9" i="3"/>
  <c r="B6" i="3"/>
  <c r="B8" i="3"/>
  <c r="B7" i="3"/>
  <c r="C26" i="2"/>
  <c r="F26" i="2" s="1"/>
  <c r="D26" i="2"/>
  <c r="G26" i="2" s="1"/>
  <c r="Y10" i="1" l="1"/>
  <c r="B10" i="3" l="1"/>
  <c r="B5" i="3"/>
  <c r="B4" i="3"/>
  <c r="B3" i="3" s="1"/>
  <c r="A10" i="3"/>
  <c r="A6" i="3"/>
  <c r="A5" i="3"/>
  <c r="A4" i="3"/>
</calcChain>
</file>

<file path=xl/sharedStrings.xml><?xml version="1.0" encoding="utf-8"?>
<sst xmlns="http://schemas.openxmlformats.org/spreadsheetml/2006/main" count="45" uniqueCount="38">
  <si>
    <t>Ajustes</t>
  </si>
  <si>
    <t xml:space="preserve"> - Concessões recorrentes (0,2% do PIB)</t>
  </si>
  <si>
    <t xml:space="preserve"> - Dividendos recorrentes (0,3% do PIB)</t>
  </si>
  <si>
    <t xml:space="preserve"> - Cessão Onerosa</t>
  </si>
  <si>
    <t xml:space="preserve"> - Depósitos judiciais CAIXA</t>
  </si>
  <si>
    <t xml:space="preserve"> - FSB</t>
  </si>
  <si>
    <t xml:space="preserve"> - REFIS</t>
  </si>
  <si>
    <t xml:space="preserve"> - Subsídios FND</t>
  </si>
  <si>
    <t xml:space="preserve"> - Repatriação (RERCT)</t>
  </si>
  <si>
    <t xml:space="preserve"> - Passivos TCU</t>
  </si>
  <si>
    <t xml:space="preserve"> - Precatórios</t>
  </si>
  <si>
    <t xml:space="preserve"> - Demais REFIS (estimado)</t>
  </si>
  <si>
    <t xml:space="preserve"> - Abono Salarial</t>
  </si>
  <si>
    <t xml:space="preserve"> - CDE</t>
  </si>
  <si>
    <t xml:space="preserve"> - MP 2222/01 e MP 66/02</t>
  </si>
  <si>
    <t xml:space="preserve"> - MP 38/02</t>
  </si>
  <si>
    <t xml:space="preserve"> - MP 75/02</t>
  </si>
  <si>
    <t xml:space="preserve"> - Lei 10.637/02</t>
  </si>
  <si>
    <t xml:space="preserve"> - Lei 10.684/03 (PAES)</t>
  </si>
  <si>
    <t xml:space="preserve"> - Lei 303/06 (PAEX)</t>
  </si>
  <si>
    <t>R$ milhões</t>
  </si>
  <si>
    <t>% do PIB</t>
  </si>
  <si>
    <t>Memo: PIB</t>
  </si>
  <si>
    <t>Resultado Efetivo</t>
  </si>
  <si>
    <t>Resultado Recorrente</t>
  </si>
  <si>
    <t>Período</t>
  </si>
  <si>
    <t xml:space="preserve"> - Outras receitas atípicas</t>
  </si>
  <si>
    <t xml:space="preserve"> - Transferências para E&amp;M*</t>
  </si>
  <si>
    <t xml:space="preserve"> - Dividendos Eletrobrás**</t>
  </si>
  <si>
    <t>* Apenas para 2019, nos demais anos os efeitos são líquidos de transferências</t>
  </si>
  <si>
    <t>** Pela natureza da operação, excluiu-se da série de dividendos para posteriormente fazer o ajuste pela média.</t>
  </si>
  <si>
    <t xml:space="preserve"> - Créditos extraordinários - Covid-19</t>
  </si>
  <si>
    <t xml:space="preserve"> - Subsídios e subvenções (Covid-19)</t>
  </si>
  <si>
    <t xml:space="preserve"> - Outras medidas - Covid -19</t>
  </si>
  <si>
    <t xml:space="preserve"> - Subvenção diesel</t>
  </si>
  <si>
    <t>Total</t>
  </si>
  <si>
    <t xml:space="preserve"> - IOF crédito</t>
  </si>
  <si>
    <t xml:space="preserve"> - Diferimento de tributos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</si>
</sst>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0" xfId="0" applyBorder="1"/>
    <xf numFmtId="2" fontId="1" fillId="0" borderId="1" xfId="1" applyNumberFormat="1" applyFont="1" applyBorder="1" applyAlignment="1" applyProtection="1">
      <alignment horizontal="right" vertical="center"/>
    </xf>
    <xf numFmtId="3" fontId="0" fillId="0" borderId="1" xfId="0" applyNumberFormat="1" applyBorder="1"/>
    <xf numFmtId="164" fontId="2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/>
    <xf numFmtId="3" fontId="3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165" fontId="0" fillId="0" borderId="0" xfId="0" applyNumberFormat="1"/>
    <xf numFmtId="165" fontId="0" fillId="0" borderId="1" xfId="0" applyNumberFormat="1" applyBorder="1"/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6" workbookViewId="0">
      <selection activeCell="D10" sqref="D10"/>
    </sheetView>
  </sheetViews>
  <sheetFormatPr defaultRowHeight="14.5" x14ac:dyDescent="0.35"/>
  <cols>
    <col min="2" max="2" width="16.6328125" bestFit="1" customWidth="1"/>
    <col min="3" max="3" width="20.36328125" bestFit="1" customWidth="1"/>
    <col min="4" max="4" width="10.7265625" customWidth="1"/>
    <col min="5" max="5" width="16.6328125" bestFit="1" customWidth="1"/>
    <col min="6" max="6" width="20.36328125" bestFit="1" customWidth="1"/>
    <col min="7" max="7" width="8.90625" customWidth="1"/>
    <col min="9" max="9" width="11.90625" customWidth="1"/>
  </cols>
  <sheetData>
    <row r="1" spans="1:9" ht="15.5" x14ac:dyDescent="0.35">
      <c r="A1" s="31" t="s">
        <v>25</v>
      </c>
      <c r="B1" s="32" t="s">
        <v>20</v>
      </c>
      <c r="C1" s="32"/>
      <c r="D1" s="32"/>
      <c r="E1" s="33" t="s">
        <v>21</v>
      </c>
      <c r="F1" s="33"/>
      <c r="G1" s="33"/>
    </row>
    <row r="2" spans="1:9" ht="15.5" x14ac:dyDescent="0.35">
      <c r="A2" s="31"/>
      <c r="B2" s="24" t="s">
        <v>23</v>
      </c>
      <c r="C2" s="18" t="s">
        <v>24</v>
      </c>
      <c r="D2" s="18" t="s">
        <v>0</v>
      </c>
      <c r="E2" s="18" t="s">
        <v>23</v>
      </c>
      <c r="F2" s="18" t="s">
        <v>24</v>
      </c>
      <c r="G2" s="18" t="s">
        <v>0</v>
      </c>
      <c r="I2" s="24" t="s">
        <v>22</v>
      </c>
    </row>
    <row r="3" spans="1:9" x14ac:dyDescent="0.35">
      <c r="A3" s="1">
        <v>1997</v>
      </c>
      <c r="B3" s="2">
        <v>1800.7522638034116</v>
      </c>
      <c r="C3" s="2">
        <v>4494.2517146585778</v>
      </c>
      <c r="D3" s="2">
        <v>2693.4994508551658</v>
      </c>
      <c r="E3" s="4">
        <v>0.1891369279058529</v>
      </c>
      <c r="F3" s="4">
        <v>0.47204103508984008</v>
      </c>
      <c r="G3" s="4">
        <v>0.28290410718398717</v>
      </c>
      <c r="I3" s="5">
        <v>952089.2</v>
      </c>
    </row>
    <row r="4" spans="1:9" x14ac:dyDescent="0.35">
      <c r="A4" s="1">
        <v>1998</v>
      </c>
      <c r="B4" s="2">
        <v>7577.0176559108349</v>
      </c>
      <c r="C4" s="2">
        <v>1147.4846641372387</v>
      </c>
      <c r="D4" s="2">
        <v>-6429.5329917735962</v>
      </c>
      <c r="E4" s="4">
        <v>0.75592458688731146</v>
      </c>
      <c r="F4" s="4">
        <v>0.1144793255194277</v>
      </c>
      <c r="G4" s="4">
        <v>-0.64144526136788382</v>
      </c>
      <c r="I4" s="5">
        <v>1002351</v>
      </c>
    </row>
    <row r="5" spans="1:9" s="3" customFormat="1" x14ac:dyDescent="0.35">
      <c r="A5" s="1">
        <v>1999</v>
      </c>
      <c r="B5" s="2">
        <v>20164.293039367225</v>
      </c>
      <c r="C5" s="2">
        <v>14971.474098555678</v>
      </c>
      <c r="D5" s="2">
        <v>-5192.8189408115468</v>
      </c>
      <c r="E5" s="4">
        <v>1.8538290325750488</v>
      </c>
      <c r="F5" s="4">
        <v>1.3764208489810184</v>
      </c>
      <c r="G5" s="4">
        <v>-0.47740818359403048</v>
      </c>
      <c r="H5"/>
      <c r="I5" s="5">
        <v>1087710.5</v>
      </c>
    </row>
    <row r="6" spans="1:9" s="3" customFormat="1" x14ac:dyDescent="0.35">
      <c r="A6" s="1">
        <v>2000</v>
      </c>
      <c r="B6" s="2">
        <v>20982.204108619226</v>
      </c>
      <c r="C6" s="2">
        <v>20521.75920708133</v>
      </c>
      <c r="D6" s="2">
        <v>-460.44490153789752</v>
      </c>
      <c r="E6" s="4">
        <v>1.7498409519268225</v>
      </c>
      <c r="F6" s="4">
        <v>1.711441490142636</v>
      </c>
      <c r="G6" s="4">
        <v>-3.8399461784186587E-2</v>
      </c>
      <c r="H6"/>
      <c r="I6" s="5">
        <v>1199092.0709402103</v>
      </c>
    </row>
    <row r="7" spans="1:9" x14ac:dyDescent="0.35">
      <c r="A7" s="1">
        <v>2001</v>
      </c>
      <c r="B7" s="2">
        <v>21737.100309591253</v>
      </c>
      <c r="C7" s="2">
        <v>11818.357641766677</v>
      </c>
      <c r="D7" s="2">
        <v>-9918.7426678245756</v>
      </c>
      <c r="E7" s="4">
        <v>1.6520623201684761</v>
      </c>
      <c r="F7" s="4">
        <v>0.89821839473330567</v>
      </c>
      <c r="G7" s="4">
        <v>-0.75384392543517054</v>
      </c>
      <c r="I7" s="5">
        <v>1315755.4678309301</v>
      </c>
    </row>
    <row r="8" spans="1:9" x14ac:dyDescent="0.35">
      <c r="A8" s="1">
        <v>2002</v>
      </c>
      <c r="B8" s="2">
        <v>31577.204619118544</v>
      </c>
      <c r="C8" s="2">
        <v>10784.547649505217</v>
      </c>
      <c r="D8" s="2">
        <v>-20792.656969613327</v>
      </c>
      <c r="E8" s="4">
        <v>2.1210018093390746</v>
      </c>
      <c r="F8" s="4">
        <v>0.72438473745249921</v>
      </c>
      <c r="G8" s="4">
        <v>-1.3966170718865756</v>
      </c>
      <c r="I8" s="5">
        <v>1488787.2551583685</v>
      </c>
    </row>
    <row r="9" spans="1:9" x14ac:dyDescent="0.35">
      <c r="A9" s="1">
        <v>2003</v>
      </c>
      <c r="B9" s="2">
        <v>39080.048409829426</v>
      </c>
      <c r="C9" s="2">
        <v>43512.852176073269</v>
      </c>
      <c r="D9" s="2">
        <v>4432.8037662438437</v>
      </c>
      <c r="E9" s="4">
        <v>2.274806565496033</v>
      </c>
      <c r="F9" s="4">
        <v>2.5328351893416157</v>
      </c>
      <c r="G9" s="4">
        <v>0.25802862384558267</v>
      </c>
      <c r="I9" s="5">
        <v>1717950.39642449</v>
      </c>
    </row>
    <row r="10" spans="1:9" x14ac:dyDescent="0.35">
      <c r="A10" s="1">
        <v>2004</v>
      </c>
      <c r="B10" s="2">
        <v>49341.425306879544</v>
      </c>
      <c r="C10" s="2">
        <v>54410.386639309931</v>
      </c>
      <c r="D10" s="2">
        <v>5068.9613324303828</v>
      </c>
      <c r="E10" s="4">
        <v>2.5203113133161468</v>
      </c>
      <c r="F10" s="4">
        <v>2.7792288559981815</v>
      </c>
      <c r="G10" s="4">
        <v>0.2589175426820341</v>
      </c>
      <c r="I10" s="5">
        <v>1957751.2129625622</v>
      </c>
    </row>
    <row r="11" spans="1:9" x14ac:dyDescent="0.35">
      <c r="A11" s="1">
        <v>2005</v>
      </c>
      <c r="B11" s="2">
        <v>52673.167728718137</v>
      </c>
      <c r="C11" s="2">
        <v>58582.757460150657</v>
      </c>
      <c r="D11" s="2">
        <v>5909.5897314325202</v>
      </c>
      <c r="E11" s="4">
        <v>2.4266812800293267</v>
      </c>
      <c r="F11" s="4">
        <v>2.6989392700514849</v>
      </c>
      <c r="G11" s="4">
        <v>0.27225799002215872</v>
      </c>
      <c r="I11" s="5">
        <v>2170584.4999999991</v>
      </c>
    </row>
    <row r="12" spans="1:9" x14ac:dyDescent="0.35">
      <c r="A12" s="1">
        <v>2006</v>
      </c>
      <c r="B12" s="2">
        <v>48748.230040261136</v>
      </c>
      <c r="C12" s="2">
        <v>53080.297485606592</v>
      </c>
      <c r="D12" s="2">
        <v>4332.0674453454531</v>
      </c>
      <c r="E12" s="4">
        <v>2.0232099132244743</v>
      </c>
      <c r="F12" s="4">
        <v>2.2030047856319692</v>
      </c>
      <c r="G12" s="4">
        <v>0.17979487240749453</v>
      </c>
      <c r="I12" s="5">
        <v>2409449.9399999995</v>
      </c>
    </row>
    <row r="13" spans="1:9" x14ac:dyDescent="0.35">
      <c r="A13" s="1">
        <v>2007</v>
      </c>
      <c r="B13" s="2">
        <v>57650.388867201029</v>
      </c>
      <c r="C13" s="2">
        <v>62865.396946612796</v>
      </c>
      <c r="D13" s="2">
        <v>5215.0080794117666</v>
      </c>
      <c r="E13" s="4">
        <v>2.1192947281460408</v>
      </c>
      <c r="F13" s="4">
        <v>2.311004434656351</v>
      </c>
      <c r="G13" s="4">
        <v>0.19170970651031025</v>
      </c>
      <c r="I13" s="5">
        <v>2720262.93</v>
      </c>
    </row>
    <row r="14" spans="1:9" x14ac:dyDescent="0.35">
      <c r="A14" s="1">
        <v>2008</v>
      </c>
      <c r="B14" s="2">
        <v>71438.38914085034</v>
      </c>
      <c r="C14" s="2">
        <v>80365.998110041357</v>
      </c>
      <c r="D14" s="2">
        <v>8927.6089691910202</v>
      </c>
      <c r="E14" s="4">
        <v>2.2971997532850335</v>
      </c>
      <c r="F14" s="4">
        <v>2.5842793104824331</v>
      </c>
      <c r="G14" s="4">
        <v>0.28707955719739997</v>
      </c>
      <c r="I14" s="5">
        <v>3109803.100000001</v>
      </c>
    </row>
    <row r="15" spans="1:9" x14ac:dyDescent="0.35">
      <c r="A15" s="1">
        <v>2009</v>
      </c>
      <c r="B15" s="2">
        <v>39436.418863114835</v>
      </c>
      <c r="C15" s="2">
        <v>4486.4437383292607</v>
      </c>
      <c r="D15" s="2">
        <v>-34949.975124785575</v>
      </c>
      <c r="E15" s="4">
        <v>1.1831969179456234</v>
      </c>
      <c r="F15" s="4">
        <v>0.13460518365405019</v>
      </c>
      <c r="G15" s="4">
        <v>-1.0485917342915732</v>
      </c>
      <c r="I15" s="5">
        <v>3333039.3499999996</v>
      </c>
    </row>
    <row r="16" spans="1:9" x14ac:dyDescent="0.35">
      <c r="A16" s="1">
        <v>2010</v>
      </c>
      <c r="B16" s="2">
        <v>78772.86490494023</v>
      </c>
      <c r="C16" s="2">
        <v>39853.809284817071</v>
      </c>
      <c r="D16" s="2">
        <v>-38919.055620123159</v>
      </c>
      <c r="E16" s="4">
        <v>2.0271736098961246</v>
      </c>
      <c r="F16" s="4">
        <v>1.0256144743943105</v>
      </c>
      <c r="G16" s="4">
        <v>-1.0015591355018139</v>
      </c>
      <c r="I16" s="5">
        <v>3885846.9999999986</v>
      </c>
    </row>
    <row r="17" spans="1:9" x14ac:dyDescent="0.35">
      <c r="A17" s="1">
        <v>2011</v>
      </c>
      <c r="B17" s="2">
        <v>93523.559530266037</v>
      </c>
      <c r="C17" s="2">
        <v>76408.826124249026</v>
      </c>
      <c r="D17" s="2">
        <v>-17114.733406017003</v>
      </c>
      <c r="E17" s="4">
        <v>2.1370063109268345</v>
      </c>
      <c r="F17" s="4">
        <v>1.7459359380476616</v>
      </c>
      <c r="G17" s="4">
        <v>-0.39107037287917279</v>
      </c>
      <c r="I17" s="5">
        <v>4376382.0000000009</v>
      </c>
    </row>
    <row r="18" spans="1:9" x14ac:dyDescent="0.35">
      <c r="A18" s="1">
        <v>2012</v>
      </c>
      <c r="B18" s="2">
        <v>88262.538842607843</v>
      </c>
      <c r="C18" s="2">
        <v>65229.730174751712</v>
      </c>
      <c r="D18" s="2">
        <v>-23032.80866785613</v>
      </c>
      <c r="E18" s="4">
        <v>1.8331659073891089</v>
      </c>
      <c r="F18" s="4">
        <v>1.3547867427400686</v>
      </c>
      <c r="G18" s="4">
        <v>-0.47837916464904029</v>
      </c>
      <c r="I18" s="5">
        <v>4814759.9999999991</v>
      </c>
    </row>
    <row r="19" spans="1:9" x14ac:dyDescent="0.35">
      <c r="A19" s="1">
        <v>2013</v>
      </c>
      <c r="B19" s="2">
        <v>76993.609944609183</v>
      </c>
      <c r="C19" s="2">
        <v>35604.955363964065</v>
      </c>
      <c r="D19" s="2">
        <v>-41388.654580645118</v>
      </c>
      <c r="E19" s="4">
        <v>1.4440943725462971</v>
      </c>
      <c r="F19" s="4">
        <v>0.66780757147058067</v>
      </c>
      <c r="G19" s="4">
        <v>-0.77628680107571657</v>
      </c>
      <c r="I19" s="5">
        <v>5331619.0000000009</v>
      </c>
    </row>
    <row r="20" spans="1:9" x14ac:dyDescent="0.35">
      <c r="A20" s="1">
        <v>2014</v>
      </c>
      <c r="B20" s="2">
        <v>-17210.621759754096</v>
      </c>
      <c r="C20" s="2">
        <v>-37032.266660867863</v>
      </c>
      <c r="D20" s="2">
        <v>-19821.644901113767</v>
      </c>
      <c r="E20" s="4">
        <v>-0.29781556900971684</v>
      </c>
      <c r="F20" s="4">
        <v>-0.6408127330481469</v>
      </c>
      <c r="G20" s="4">
        <v>-0.34299716403843</v>
      </c>
      <c r="I20" s="5">
        <v>5778952.9999999981</v>
      </c>
    </row>
    <row r="21" spans="1:9" x14ac:dyDescent="0.35">
      <c r="A21" s="1">
        <v>2015</v>
      </c>
      <c r="B21" s="2">
        <v>-114740.81985734556</v>
      </c>
      <c r="C21" s="2">
        <v>-76212.351748164889</v>
      </c>
      <c r="D21" s="2">
        <v>38528.468109180663</v>
      </c>
      <c r="E21" s="4">
        <v>-1.9136907274615589</v>
      </c>
      <c r="F21" s="4">
        <v>-1.2710983853856868</v>
      </c>
      <c r="G21" s="4">
        <v>0.64259234207587212</v>
      </c>
      <c r="I21" s="5">
        <v>5995786.9999999991</v>
      </c>
    </row>
    <row r="22" spans="1:9" x14ac:dyDescent="0.35">
      <c r="A22" s="1">
        <v>2016</v>
      </c>
      <c r="B22" s="2">
        <v>-161275.62491593917</v>
      </c>
      <c r="C22" s="2">
        <v>-181937.49668948533</v>
      </c>
      <c r="D22" s="2">
        <v>-20661.87177354614</v>
      </c>
      <c r="E22" s="4">
        <v>-2.5766057783619045</v>
      </c>
      <c r="F22" s="4">
        <v>-2.9067083479922529</v>
      </c>
      <c r="G22" s="4">
        <v>-0.33010256963034817</v>
      </c>
      <c r="I22" s="5">
        <v>6269328.0000000009</v>
      </c>
    </row>
    <row r="23" spans="1:9" x14ac:dyDescent="0.35">
      <c r="A23" s="1">
        <v>2017</v>
      </c>
      <c r="B23" s="2">
        <v>-124261.4866</v>
      </c>
      <c r="C23" s="2">
        <v>-163077.53445166216</v>
      </c>
      <c r="D23" s="2">
        <v>-38816.047851662137</v>
      </c>
      <c r="E23" s="4">
        <v>-1.8869012656482569</v>
      </c>
      <c r="F23" s="4">
        <v>-2.4763200133454588</v>
      </c>
      <c r="G23" s="4">
        <v>-0.58941874769720159</v>
      </c>
      <c r="I23" s="5">
        <v>6585478.9999999907</v>
      </c>
    </row>
    <row r="24" spans="1:9" x14ac:dyDescent="0.35">
      <c r="A24" s="1">
        <v>2018</v>
      </c>
      <c r="B24" s="13">
        <v>-120257.7</v>
      </c>
      <c r="C24" s="5">
        <v>-143457.21276609</v>
      </c>
      <c r="D24" s="13">
        <v>-23199.512766090003</v>
      </c>
      <c r="E24" s="4">
        <v>-1.7169514434389601</v>
      </c>
      <c r="F24" s="4">
        <v>-2.0481771107419169</v>
      </c>
      <c r="G24" s="4">
        <v>-0.33122566730295699</v>
      </c>
      <c r="I24" s="5">
        <v>7004140.9999999991</v>
      </c>
    </row>
    <row r="25" spans="1:9" x14ac:dyDescent="0.35">
      <c r="A25" s="19">
        <v>2019</v>
      </c>
      <c r="B25" s="5">
        <v>-95064.746691207445</v>
      </c>
      <c r="C25" s="5">
        <v>-160859.69547100944</v>
      </c>
      <c r="D25" s="5">
        <v>-65794.948779801998</v>
      </c>
      <c r="E25" s="14">
        <v>-1.283440585113288</v>
      </c>
      <c r="F25" s="14">
        <v>-2.1717184220462733</v>
      </c>
      <c r="G25" s="14">
        <v>-0.88827783693298501</v>
      </c>
      <c r="I25" s="5">
        <v>7407023.5734999897</v>
      </c>
    </row>
    <row r="26" spans="1:9" x14ac:dyDescent="0.35">
      <c r="A26" s="1">
        <v>2020</v>
      </c>
      <c r="B26" s="5">
        <v>-743087.25059284829</v>
      </c>
      <c r="C26" s="5">
        <f>B26+D26</f>
        <v>-168330.0135682273</v>
      </c>
      <c r="D26" s="5">
        <f>'Detalhamento dos ajustes'!Y2</f>
        <v>574757.23702462099</v>
      </c>
      <c r="E26" s="14">
        <f>100*B26/I$26</f>
        <v>-10.027733109008564</v>
      </c>
      <c r="F26" s="14">
        <f>100*C26/I26</f>
        <v>-2.2715615817002401</v>
      </c>
      <c r="G26" s="14">
        <f>100*D26/I26</f>
        <v>7.7561715273083216</v>
      </c>
      <c r="I26" s="5">
        <v>7410321.3808640847</v>
      </c>
    </row>
    <row r="28" spans="1:9" x14ac:dyDescent="0.35">
      <c r="F28" s="27"/>
      <c r="G28" s="25"/>
    </row>
  </sheetData>
  <mergeCells count="3">
    <mergeCell ref="A1:A2"/>
    <mergeCell ref="B1:D1"/>
    <mergeCell ref="E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P1" activePane="topRight" state="frozen"/>
      <selection pane="topRight" activeCell="Y1" sqref="Y1"/>
    </sheetView>
  </sheetViews>
  <sheetFormatPr defaultRowHeight="14.5" x14ac:dyDescent="0.35"/>
  <cols>
    <col min="1" max="1" width="36.81640625" bestFit="1" customWidth="1"/>
  </cols>
  <sheetData>
    <row r="1" spans="1:25" ht="15.5" x14ac:dyDescent="0.35">
      <c r="A1" s="6"/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21">
        <v>2017</v>
      </c>
      <c r="W1" s="7">
        <v>2018</v>
      </c>
      <c r="X1" s="22">
        <v>2019</v>
      </c>
      <c r="Y1" s="7">
        <v>2020</v>
      </c>
    </row>
    <row r="2" spans="1:25" ht="15.5" x14ac:dyDescent="0.35">
      <c r="A2" s="8" t="s">
        <v>0</v>
      </c>
      <c r="B2" s="9">
        <v>2693.4994508551658</v>
      </c>
      <c r="C2" s="9">
        <v>-6429.5329917735962</v>
      </c>
      <c r="D2" s="9">
        <v>-5192.8189408115468</v>
      </c>
      <c r="E2" s="9">
        <v>-460.44490153789752</v>
      </c>
      <c r="F2" s="9">
        <v>-9918.7426678245756</v>
      </c>
      <c r="G2" s="9">
        <v>-20792.656969613327</v>
      </c>
      <c r="H2" s="9">
        <v>4432.8037662438437</v>
      </c>
      <c r="I2" s="9">
        <v>5068.9613324303828</v>
      </c>
      <c r="J2" s="9">
        <v>5909.5897314325202</v>
      </c>
      <c r="K2" s="9">
        <v>4332.0674453454531</v>
      </c>
      <c r="L2" s="9">
        <v>5215.0080794117666</v>
      </c>
      <c r="M2" s="9">
        <v>8927.6089691910202</v>
      </c>
      <c r="N2" s="9">
        <v>-34949.975124785575</v>
      </c>
      <c r="O2" s="9">
        <v>-38919.055620123159</v>
      </c>
      <c r="P2" s="9">
        <v>-17114.733406017003</v>
      </c>
      <c r="Q2" s="9">
        <v>-23032.80866785613</v>
      </c>
      <c r="R2" s="9">
        <v>-41388.654580645118</v>
      </c>
      <c r="S2" s="9">
        <v>-19821.644901113767</v>
      </c>
      <c r="T2" s="9">
        <v>38528.468109180663</v>
      </c>
      <c r="U2" s="9">
        <v>-20661.87177354614</v>
      </c>
      <c r="V2" s="23">
        <v>-38816.047851662137</v>
      </c>
      <c r="W2" s="15">
        <v>-23199.512766090003</v>
      </c>
      <c r="X2" s="15">
        <v>-65794.948779801998</v>
      </c>
      <c r="Y2" s="15">
        <f>SUM(Y3:Y30)</f>
        <v>574757.23702462099</v>
      </c>
    </row>
    <row r="3" spans="1:25" ht="15.5" x14ac:dyDescent="0.35">
      <c r="A3" s="8" t="s">
        <v>1</v>
      </c>
      <c r="B3" s="9">
        <v>754.78743585516622</v>
      </c>
      <c r="C3" s="9">
        <v>-6965.7984540935959</v>
      </c>
      <c r="D3" s="9">
        <v>-6555.5816737915466</v>
      </c>
      <c r="E3" s="9">
        <v>-2365.6338509145071</v>
      </c>
      <c r="F3" s="9">
        <v>-1241.5112598142737</v>
      </c>
      <c r="G3" s="9">
        <v>1732.6984636774062</v>
      </c>
      <c r="H3" s="9">
        <v>3697.0957970028217</v>
      </c>
      <c r="I3" s="9">
        <v>3417.4450089189531</v>
      </c>
      <c r="J3" s="9">
        <v>4352.8573212325246</v>
      </c>
      <c r="K3" s="9">
        <v>4765.0574207754535</v>
      </c>
      <c r="L3" s="9">
        <v>4427.3873476717681</v>
      </c>
      <c r="M3" s="9">
        <v>1340.9482604810182</v>
      </c>
      <c r="N3" s="9">
        <v>4862.2470522244239</v>
      </c>
      <c r="O3" s="9">
        <v>8114.4381660168438</v>
      </c>
      <c r="P3" s="9">
        <v>6505.127164372997</v>
      </c>
      <c r="Q3" s="9">
        <v>9252.3708255138681</v>
      </c>
      <c r="R3" s="9">
        <v>-9349.7010694251167</v>
      </c>
      <c r="S3" s="9">
        <v>5869.2520231762355</v>
      </c>
      <c r="T3" s="9">
        <v>8416.5727458406654</v>
      </c>
      <c r="U3" s="9">
        <v>-6971.3533835770977</v>
      </c>
      <c r="V3" s="23">
        <v>-16459.58191939184</v>
      </c>
      <c r="W3" s="15">
        <v>-5292.7461622900009</v>
      </c>
      <c r="X3" s="15">
        <v>-78763.972642708803</v>
      </c>
      <c r="Y3" s="15">
        <v>6641.9888150681709</v>
      </c>
    </row>
    <row r="4" spans="1:25" ht="15.5" x14ac:dyDescent="0.35">
      <c r="A4" s="8" t="s">
        <v>2</v>
      </c>
      <c r="B4" s="9">
        <v>1938.7120149999996</v>
      </c>
      <c r="C4" s="9">
        <v>536.2654623200001</v>
      </c>
      <c r="D4" s="9">
        <v>1362.7627329799993</v>
      </c>
      <c r="E4" s="9">
        <v>1905.1889493766096</v>
      </c>
      <c r="F4" s="9">
        <v>583.76859198969714</v>
      </c>
      <c r="G4" s="9">
        <v>1153.6445667092685</v>
      </c>
      <c r="H4" s="9">
        <v>1153.7079692410216</v>
      </c>
      <c r="I4" s="9">
        <v>1368.5163235114296</v>
      </c>
      <c r="J4" s="9">
        <v>1440.7324101999957</v>
      </c>
      <c r="K4" s="9">
        <v>-2752.9899754300004</v>
      </c>
      <c r="L4" s="9">
        <v>911.62073173999852</v>
      </c>
      <c r="M4" s="9">
        <v>-4345.3392912899981</v>
      </c>
      <c r="N4" s="9">
        <v>-13521.22217701</v>
      </c>
      <c r="O4" s="9">
        <v>-9745.4937861400031</v>
      </c>
      <c r="P4" s="9">
        <v>-7270.8605703900012</v>
      </c>
      <c r="Q4" s="9">
        <v>-14056.17949337</v>
      </c>
      <c r="R4" s="9">
        <v>-1679.9503602299992</v>
      </c>
      <c r="S4" s="9">
        <v>-2180.6326583900045</v>
      </c>
      <c r="T4" s="9">
        <v>5315.1382660899963</v>
      </c>
      <c r="U4" s="9">
        <v>15303.986832360959</v>
      </c>
      <c r="V4" s="23">
        <v>13498.034067729706</v>
      </c>
      <c r="W4" s="15">
        <v>12122.233396199998</v>
      </c>
      <c r="X4" s="15">
        <v>897.02386290680101</v>
      </c>
      <c r="Y4" s="15">
        <v>15654.149802682254</v>
      </c>
    </row>
    <row r="5" spans="1:25" ht="15.5" x14ac:dyDescent="0.3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-31880</v>
      </c>
      <c r="P5" s="9"/>
      <c r="Q5" s="9"/>
      <c r="R5" s="9"/>
      <c r="S5" s="9"/>
      <c r="T5" s="9"/>
      <c r="U5" s="9"/>
      <c r="V5" s="23"/>
      <c r="W5" s="17"/>
      <c r="X5" s="15">
        <v>34400</v>
      </c>
      <c r="Y5" s="20"/>
    </row>
    <row r="6" spans="1:25" ht="15.5" x14ac:dyDescent="0.3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3"/>
      <c r="W6" s="17"/>
      <c r="X6" s="15">
        <v>11700</v>
      </c>
      <c r="Y6" s="15">
        <v>78247.025915749982</v>
      </c>
    </row>
    <row r="7" spans="1:25" ht="15.5" x14ac:dyDescent="0.3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-8883</v>
      </c>
      <c r="O7" s="9"/>
      <c r="P7" s="9"/>
      <c r="Q7" s="9"/>
      <c r="R7" s="9"/>
      <c r="S7" s="9"/>
      <c r="T7" s="9"/>
      <c r="U7" s="9"/>
      <c r="V7" s="23"/>
      <c r="W7" s="17"/>
      <c r="X7" s="20"/>
      <c r="Y7" s="20"/>
    </row>
    <row r="8" spans="1:25" ht="15.5" x14ac:dyDescent="0.35">
      <c r="A8" s="8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-3496</v>
      </c>
      <c r="O8" s="9">
        <v>-1400</v>
      </c>
      <c r="P8" s="9"/>
      <c r="Q8" s="9"/>
      <c r="R8" s="9"/>
      <c r="S8" s="9"/>
      <c r="T8" s="9"/>
      <c r="U8" s="9"/>
      <c r="V8" s="23"/>
      <c r="W8" s="17"/>
      <c r="X8" s="20"/>
      <c r="Y8" s="20"/>
    </row>
    <row r="9" spans="1:25" ht="15.5" x14ac:dyDescent="0.35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v>14244</v>
      </c>
      <c r="N9" s="9"/>
      <c r="O9" s="9"/>
      <c r="P9" s="9"/>
      <c r="Q9" s="9">
        <v>-12400</v>
      </c>
      <c r="R9" s="9"/>
      <c r="S9" s="9"/>
      <c r="T9" s="9">
        <v>-855</v>
      </c>
      <c r="U9" s="9"/>
      <c r="V9" s="23"/>
      <c r="W9" s="17"/>
      <c r="X9" s="20"/>
      <c r="Y9" s="20"/>
    </row>
    <row r="10" spans="1:25" ht="15.5" x14ac:dyDescent="0.3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-8137</v>
      </c>
      <c r="O10" s="9"/>
      <c r="P10" s="9">
        <v>-6757</v>
      </c>
      <c r="Q10" s="9"/>
      <c r="R10" s="9">
        <v>-21786</v>
      </c>
      <c r="S10" s="9">
        <v>-19949</v>
      </c>
      <c r="T10" s="9"/>
      <c r="U10" s="9"/>
      <c r="V10" s="23">
        <v>-18744</v>
      </c>
      <c r="W10" s="15">
        <v>-19877</v>
      </c>
      <c r="X10" s="9">
        <v>-9094</v>
      </c>
      <c r="Y10" s="9">
        <f>-(855+73)</f>
        <v>-928</v>
      </c>
    </row>
    <row r="11" spans="1:25" ht="15.5" x14ac:dyDescent="0.35">
      <c r="A11" s="8" t="s">
        <v>26</v>
      </c>
      <c r="B11" s="9"/>
      <c r="C11" s="9"/>
      <c r="D11" s="9"/>
      <c r="E11" s="9"/>
      <c r="F11" s="9">
        <v>-9261</v>
      </c>
      <c r="G11" s="9">
        <v>-9261</v>
      </c>
      <c r="H11" s="9"/>
      <c r="I11" s="9"/>
      <c r="J11" s="9"/>
      <c r="K11" s="9"/>
      <c r="L11" s="9"/>
      <c r="M11" s="9"/>
      <c r="N11" s="9"/>
      <c r="O11" s="9"/>
      <c r="P11" s="9">
        <v>-5800</v>
      </c>
      <c r="Q11" s="9"/>
      <c r="R11" s="9">
        <v>-1800</v>
      </c>
      <c r="S11" s="9"/>
      <c r="T11" s="9">
        <v>-12090</v>
      </c>
      <c r="U11" s="9">
        <v>-5887</v>
      </c>
      <c r="V11" s="23">
        <v>-2102</v>
      </c>
      <c r="W11" s="15">
        <v>-14952</v>
      </c>
      <c r="X11" s="15">
        <v>-24934</v>
      </c>
      <c r="Y11" s="9">
        <v>-8000</v>
      </c>
    </row>
    <row r="12" spans="1:25" ht="15.5" x14ac:dyDescent="0.35">
      <c r="A12" s="8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-1094</v>
      </c>
      <c r="N12" s="9">
        <v>-4248</v>
      </c>
      <c r="O12" s="9">
        <v>-23</v>
      </c>
      <c r="P12" s="9"/>
      <c r="Q12" s="9">
        <v>-34</v>
      </c>
      <c r="R12" s="9"/>
      <c r="S12" s="9"/>
      <c r="T12" s="9"/>
      <c r="U12" s="9"/>
      <c r="V12" s="23"/>
      <c r="W12" s="17"/>
      <c r="X12" s="20"/>
      <c r="Y12" s="20"/>
    </row>
    <row r="13" spans="1:25" ht="15.5" x14ac:dyDescent="0.35">
      <c r="A13" s="8" t="s">
        <v>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3"/>
      <c r="W13" s="17"/>
      <c r="X13" s="20"/>
      <c r="Y13" s="9">
        <v>11806.76625198</v>
      </c>
    </row>
    <row r="14" spans="1:25" ht="15.5" x14ac:dyDescent="0.35">
      <c r="A14" s="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-23411.5</v>
      </c>
      <c r="V14" s="23">
        <v>-808.5</v>
      </c>
      <c r="W14" s="17"/>
      <c r="X14" s="20"/>
      <c r="Y14" s="20"/>
    </row>
    <row r="15" spans="1:25" ht="15.5" x14ac:dyDescent="0.35">
      <c r="A15" s="8" t="s">
        <v>9</v>
      </c>
      <c r="B15" s="9"/>
      <c r="C15" s="9"/>
      <c r="D15" s="9"/>
      <c r="E15" s="9"/>
      <c r="F15" s="9"/>
      <c r="G15" s="9">
        <v>147</v>
      </c>
      <c r="H15" s="9">
        <v>-170</v>
      </c>
      <c r="I15" s="9">
        <v>283</v>
      </c>
      <c r="J15" s="9">
        <v>116</v>
      </c>
      <c r="K15" s="9">
        <v>359</v>
      </c>
      <c r="L15" s="9">
        <v>-124</v>
      </c>
      <c r="M15" s="9">
        <v>-1218</v>
      </c>
      <c r="N15" s="9">
        <v>-1527</v>
      </c>
      <c r="O15" s="9">
        <v>-3985</v>
      </c>
      <c r="P15" s="9">
        <v>-3792</v>
      </c>
      <c r="Q15" s="9">
        <v>-5795</v>
      </c>
      <c r="R15" s="9">
        <v>-14641</v>
      </c>
      <c r="S15" s="9">
        <v>-12769</v>
      </c>
      <c r="T15" s="9">
        <v>45881</v>
      </c>
      <c r="U15" s="9"/>
      <c r="V15" s="23"/>
      <c r="W15" s="17"/>
      <c r="X15" s="20"/>
      <c r="Y15" s="20"/>
    </row>
    <row r="16" spans="1:25" ht="15.5" x14ac:dyDescent="0.35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3">
        <v>-12200</v>
      </c>
      <c r="W16" s="17"/>
      <c r="X16" s="20"/>
      <c r="Y16" s="20"/>
    </row>
    <row r="17" spans="1:25" ht="15.5" x14ac:dyDescent="0.35">
      <c r="A17" s="8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3">
        <v>-2000</v>
      </c>
      <c r="W17" s="17"/>
      <c r="X17" s="20"/>
      <c r="Y17" s="20"/>
    </row>
    <row r="18" spans="1:25" ht="15.5" x14ac:dyDescent="0.35">
      <c r="A18" s="8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v>-9400</v>
      </c>
      <c r="U18" s="9"/>
      <c r="V18" s="23"/>
      <c r="W18" s="17"/>
      <c r="X18" s="20"/>
      <c r="Y18" s="20"/>
    </row>
    <row r="19" spans="1:25" ht="15.5" x14ac:dyDescent="0.35">
      <c r="A19" s="8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7867.99684901</v>
      </c>
      <c r="S19" s="9">
        <v>9207.7357341000006</v>
      </c>
      <c r="T19" s="9">
        <v>1260.75709725</v>
      </c>
      <c r="U19" s="9">
        <v>303.99477767000002</v>
      </c>
      <c r="V19" s="23"/>
      <c r="W19" s="17"/>
      <c r="X19" s="20"/>
      <c r="Y19" s="26">
        <v>900</v>
      </c>
    </row>
    <row r="20" spans="1:25" ht="15.5" x14ac:dyDescent="0.35">
      <c r="A20" s="8" t="s">
        <v>14</v>
      </c>
      <c r="B20" s="9"/>
      <c r="C20" s="9"/>
      <c r="D20" s="9"/>
      <c r="E20" s="9"/>
      <c r="F20" s="9"/>
      <c r="G20" s="9">
        <v>-11200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3"/>
      <c r="W20" s="17"/>
      <c r="X20" s="20"/>
      <c r="Y20" s="20"/>
    </row>
    <row r="21" spans="1:25" ht="15.5" x14ac:dyDescent="0.35">
      <c r="A21" s="8" t="s">
        <v>15</v>
      </c>
      <c r="B21" s="9"/>
      <c r="C21" s="9"/>
      <c r="D21" s="9"/>
      <c r="E21" s="9"/>
      <c r="F21" s="9"/>
      <c r="G21" s="9">
        <v>-2070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23"/>
      <c r="W21" s="17"/>
      <c r="X21" s="20"/>
      <c r="Y21" s="20"/>
    </row>
    <row r="22" spans="1:25" ht="15.5" x14ac:dyDescent="0.35">
      <c r="A22" s="8" t="s">
        <v>16</v>
      </c>
      <c r="B22" s="9"/>
      <c r="C22" s="9"/>
      <c r="D22" s="9"/>
      <c r="E22" s="9"/>
      <c r="F22" s="9"/>
      <c r="G22" s="9">
        <v>-1295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3"/>
      <c r="W22" s="17"/>
      <c r="X22" s="20"/>
      <c r="Y22" s="20"/>
    </row>
    <row r="23" spans="1:25" ht="15.5" x14ac:dyDescent="0.35">
      <c r="A23" s="8" t="s">
        <v>17</v>
      </c>
      <c r="B23" s="9"/>
      <c r="C23" s="9"/>
      <c r="D23" s="9"/>
      <c r="E23" s="9"/>
      <c r="F23" s="9"/>
      <c r="G23" s="9"/>
      <c r="H23" s="9">
        <v>-48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3"/>
      <c r="W23" s="17"/>
      <c r="X23" s="20"/>
      <c r="Y23" s="20"/>
    </row>
    <row r="24" spans="1:25" ht="15.5" x14ac:dyDescent="0.35">
      <c r="A24" s="8" t="s">
        <v>18</v>
      </c>
      <c r="B24" s="9"/>
      <c r="C24" s="9"/>
      <c r="D24" s="9"/>
      <c r="E24" s="9"/>
      <c r="F24" s="9"/>
      <c r="G24" s="9"/>
      <c r="H24" s="9">
        <v>-200</v>
      </c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3"/>
      <c r="W24" s="17"/>
      <c r="X24" s="20"/>
      <c r="Y24" s="20"/>
    </row>
    <row r="25" spans="1:25" ht="15.5" x14ac:dyDescent="0.35">
      <c r="A25" s="8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>
        <v>1961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23"/>
      <c r="W25" s="17"/>
      <c r="X25" s="20"/>
      <c r="Y25" s="20"/>
    </row>
    <row r="26" spans="1:25" ht="15.5" x14ac:dyDescent="0.35">
      <c r="A26" s="8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>
        <v>4800</v>
      </c>
      <c r="X26" s="20"/>
      <c r="Y26" s="20"/>
    </row>
    <row r="27" spans="1:25" ht="15.5" x14ac:dyDescent="0.35">
      <c r="A27" s="8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/>
      <c r="X27" s="20"/>
      <c r="Y27" s="9">
        <v>429044.20623914053</v>
      </c>
    </row>
    <row r="28" spans="1:25" ht="15.5" x14ac:dyDescent="0.35">
      <c r="A28" s="8" t="s">
        <v>36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/>
      <c r="X28" s="20"/>
      <c r="Y28" s="9">
        <v>19690</v>
      </c>
    </row>
    <row r="29" spans="1:25" ht="15.5" x14ac:dyDescent="0.35">
      <c r="A29" s="8" t="s">
        <v>37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/>
      <c r="X29" s="20"/>
      <c r="Y29" s="9">
        <v>20758</v>
      </c>
    </row>
    <row r="30" spans="1:25" ht="15.5" x14ac:dyDescent="0.35">
      <c r="A30" s="8" t="s">
        <v>33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20"/>
      <c r="Y30" s="9">
        <v>943.1</v>
      </c>
    </row>
    <row r="31" spans="1:25" x14ac:dyDescent="0.35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5" ht="15.5" x14ac:dyDescent="0.35">
      <c r="A32" s="12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5" ht="15.5" x14ac:dyDescent="0.3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Y33" s="2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14" sqref="B14"/>
    </sheetView>
  </sheetViews>
  <sheetFormatPr defaultRowHeight="14.5" x14ac:dyDescent="0.35"/>
  <cols>
    <col min="1" max="1" width="31.81640625" bestFit="1" customWidth="1"/>
  </cols>
  <sheetData>
    <row r="3" spans="1:2" x14ac:dyDescent="0.35">
      <c r="A3" s="29" t="s">
        <v>35</v>
      </c>
      <c r="B3" s="30">
        <f>SUM(B4:B10)</f>
        <v>561389.0984068705</v>
      </c>
    </row>
    <row r="4" spans="1:2" x14ac:dyDescent="0.35">
      <c r="A4" t="str">
        <f>'Detalhamento dos ajustes'!A6</f>
        <v xml:space="preserve"> - Transferências para E&amp;M*</v>
      </c>
      <c r="B4" s="28">
        <f>'Detalhamento dos ajustes'!Y6</f>
        <v>78247.025915749982</v>
      </c>
    </row>
    <row r="5" spans="1:2" x14ac:dyDescent="0.35">
      <c r="A5" t="str">
        <f>'Detalhamento dos ajustes'!A13</f>
        <v xml:space="preserve"> - Subsídios e subvenções (Covid-19)</v>
      </c>
      <c r="B5" s="28">
        <f>'Detalhamento dos ajustes'!Y13</f>
        <v>11806.76625198</v>
      </c>
    </row>
    <row r="6" spans="1:2" x14ac:dyDescent="0.35">
      <c r="A6" t="str">
        <f>'Detalhamento dos ajustes'!A27</f>
        <v xml:space="preserve"> - Créditos extraordinários - Covid-19</v>
      </c>
      <c r="B6" s="28">
        <f>'Detalhamento dos ajustes'!Y27</f>
        <v>429044.20623914053</v>
      </c>
    </row>
    <row r="7" spans="1:2" x14ac:dyDescent="0.35">
      <c r="A7" t="s">
        <v>36</v>
      </c>
      <c r="B7" s="28">
        <f>'Detalhamento dos ajustes'!Y28</f>
        <v>19690</v>
      </c>
    </row>
    <row r="8" spans="1:2" x14ac:dyDescent="0.35">
      <c r="A8" t="s">
        <v>37</v>
      </c>
      <c r="B8" s="28">
        <f>'Detalhamento dos ajustes'!Y29</f>
        <v>20758</v>
      </c>
    </row>
    <row r="9" spans="1:2" x14ac:dyDescent="0.35">
      <c r="A9" t="s">
        <v>13</v>
      </c>
      <c r="B9" s="28">
        <f>'Detalhamento dos ajustes'!Y19</f>
        <v>900</v>
      </c>
    </row>
    <row r="10" spans="1:2" x14ac:dyDescent="0.35">
      <c r="A10" t="str">
        <f>'Detalhamento dos ajustes'!A30</f>
        <v xml:space="preserve"> - Outras medidas - Covid -19</v>
      </c>
      <c r="B10" s="28">
        <f>'Detalhamento dos ajustes'!Y30</f>
        <v>943.1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Resultados</vt:lpstr>
      <vt:lpstr>Detalhamento dos ajustes</vt:lpstr>
      <vt:lpstr>Medidas Covid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CPD</cp:lastModifiedBy>
  <dcterms:created xsi:type="dcterms:W3CDTF">2018-02-27T14:26:01Z</dcterms:created>
  <dcterms:modified xsi:type="dcterms:W3CDTF">2021-02-16T03:39:58Z</dcterms:modified>
</cp:coreProperties>
</file>